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Judy\Large Memory\BPOOL testing\"/>
    </mc:Choice>
  </mc:AlternateContent>
  <bookViews>
    <workbookView xWindow="0" yWindow="0" windowWidth="23040" windowHeight="9996" activeTab="1"/>
  </bookViews>
  <sheets>
    <sheet name="DB2 11 Sample1" sheetId="2" r:id="rId1"/>
    <sheet name="DB2 11 SimBP Sample" sheetId="3" r:id="rId2"/>
    <sheet name="DB2 10 Sample" sheetId="1" r:id="rId3"/>
  </sheets>
  <calcPr calcId="152511"/>
</workbook>
</file>

<file path=xl/calcChain.xml><?xml version="1.0" encoding="utf-8"?>
<calcChain xmlns="http://schemas.openxmlformats.org/spreadsheetml/2006/main">
  <c r="CH2" i="2" l="1"/>
  <c r="CH2" i="1"/>
  <c r="CK2" i="3"/>
  <c r="CG2" i="2" l="1"/>
  <c r="CG2" i="1"/>
  <c r="CJ2" i="3"/>
  <c r="CI2" i="3" l="1"/>
  <c r="CF2" i="2"/>
  <c r="CF2" i="1"/>
  <c r="BT2" i="2" l="1"/>
  <c r="BX4" i="2" l="1"/>
  <c r="BX6" i="2" s="1"/>
  <c r="CA4" i="3"/>
  <c r="CA6" i="3" s="1"/>
  <c r="CH2" i="3"/>
  <c r="CG2" i="3"/>
  <c r="CF2" i="3"/>
  <c r="CE2" i="3"/>
  <c r="CE2" i="2"/>
  <c r="CD2" i="2"/>
  <c r="CB2" i="2"/>
  <c r="CC2" i="2"/>
  <c r="CA2" i="2"/>
  <c r="CD2" i="3"/>
  <c r="BX7" i="1"/>
  <c r="BX6" i="1"/>
  <c r="BX5" i="1"/>
  <c r="CE2" i="1"/>
  <c r="CD2" i="1"/>
  <c r="CC2" i="1"/>
  <c r="CB2" i="1"/>
  <c r="CA2" i="1"/>
  <c r="BX5" i="2" l="1"/>
  <c r="CA5" i="3"/>
  <c r="BZ2" i="3" l="1"/>
  <c r="CA2" i="3" s="1"/>
  <c r="BW2" i="3"/>
  <c r="BV2" i="3"/>
  <c r="BX2" i="3" s="1"/>
  <c r="BY2" i="3" s="1"/>
  <c r="BW2" i="2"/>
  <c r="BX2" i="2"/>
  <c r="BS2" i="2"/>
  <c r="CB2" i="3" l="1"/>
  <c r="CC2" i="3" s="1"/>
  <c r="BU2" i="2"/>
  <c r="BV2" i="2" s="1"/>
  <c r="BY2" i="2" s="1"/>
  <c r="BW2" i="1"/>
  <c r="BX2" i="1" s="1"/>
  <c r="BT2" i="1"/>
  <c r="BS2" i="1"/>
  <c r="BU2" i="1" s="1"/>
  <c r="BV2" i="1" s="1"/>
  <c r="BZ2" i="2" l="1"/>
  <c r="BY2" i="1"/>
  <c r="BZ2" i="1" s="1"/>
</calcChain>
</file>

<file path=xl/sharedStrings.xml><?xml version="1.0" encoding="utf-8"?>
<sst xmlns="http://schemas.openxmlformats.org/spreadsheetml/2006/main" count="263" uniqueCount="96">
  <si>
    <t xml:space="preserve"> RECLASSIFY</t>
  </si>
  <si>
    <t xml:space="preserve">BP0 </t>
  </si>
  <si>
    <t>NO</t>
  </si>
  <si>
    <t>LRU</t>
  </si>
  <si>
    <t>YES</t>
  </si>
  <si>
    <t>Customer</t>
  </si>
  <si>
    <t>Industry</t>
  </si>
  <si>
    <t>Cmddate</t>
  </si>
  <si>
    <t>Cmdtime</t>
  </si>
  <si>
    <t>System</t>
  </si>
  <si>
    <t>Bpool</t>
  </si>
  <si>
    <t>BP ID</t>
  </si>
  <si>
    <t>Use count</t>
  </si>
  <si>
    <t>BP Size</t>
  </si>
  <si>
    <t>Auto size</t>
  </si>
  <si>
    <t>Allocated</t>
  </si>
  <si>
    <t>to be deleted</t>
  </si>
  <si>
    <t>In-use updated</t>
  </si>
  <si>
    <t>PGFIX - Current</t>
  </si>
  <si>
    <t>PGFIX - Pending</t>
  </si>
  <si>
    <t>Pg Steal</t>
  </si>
  <si>
    <t>VPSEQT</t>
  </si>
  <si>
    <t>DWQT</t>
  </si>
  <si>
    <t>VDWQT %</t>
  </si>
  <si>
    <t>VDWQT number</t>
  </si>
  <si>
    <t>VPP SEQT</t>
  </si>
  <si>
    <t>VPXP SEQT</t>
  </si>
  <si>
    <t>Stats since time</t>
  </si>
  <si>
    <t>Stats since date</t>
  </si>
  <si>
    <t>Getpages Random</t>
  </si>
  <si>
    <t>Sync Reads Random</t>
  </si>
  <si>
    <t>Getpages Sequential</t>
  </si>
  <si>
    <t>Sync Reads Sequential</t>
  </si>
  <si>
    <t>DMTH hit</t>
  </si>
  <si>
    <t>Page-ins Read</t>
  </si>
  <si>
    <t>Seqential</t>
  </si>
  <si>
    <t>VPSEQT hit</t>
  </si>
  <si>
    <t>Seq Pref Requests</t>
  </si>
  <si>
    <t>Seq Pref I/O</t>
  </si>
  <si>
    <t>Seq Pref Pgs</t>
  </si>
  <si>
    <t>List Pref Requests</t>
  </si>
  <si>
    <t>List Pref I/O</t>
  </si>
  <si>
    <t>List Pref Pgs</t>
  </si>
  <si>
    <t>Dyn Pref Requests</t>
  </si>
  <si>
    <t>Dyn Pref I/O</t>
  </si>
  <si>
    <t>Dyn Pref Pgs</t>
  </si>
  <si>
    <t>Pref Disabled No Buff</t>
  </si>
  <si>
    <t>Pref Disabled No Rd Engine</t>
  </si>
  <si>
    <t>Sys Page Updates</t>
  </si>
  <si>
    <t>Sys Pgs Written</t>
  </si>
  <si>
    <t>Async Write I/O</t>
  </si>
  <si>
    <t>Sync Write I/O</t>
  </si>
  <si>
    <t>Page-ins Write</t>
  </si>
  <si>
    <t>DWQT Hit</t>
  </si>
  <si>
    <t>VDWQT Hit</t>
  </si>
  <si>
    <t>Parallel activity</t>
  </si>
  <si>
    <t>Degraded Parallel</t>
  </si>
  <si>
    <t>LPL Pgs Added</t>
  </si>
  <si>
    <t>Cmd date-time</t>
  </si>
  <si>
    <t>Cumulative since date-time</t>
  </si>
  <si>
    <t>Time interval</t>
  </si>
  <si>
    <t>Interval seconds</t>
  </si>
  <si>
    <t>BP Size in bytes</t>
  </si>
  <si>
    <t>BP Size in MB</t>
  </si>
  <si>
    <t>System page residency (sec)</t>
  </si>
  <si>
    <t>Random page residency (sec)</t>
  </si>
  <si>
    <t>DB2 10 Cust</t>
  </si>
  <si>
    <t>BP Size Min</t>
  </si>
  <si>
    <t>BP Size Max</t>
  </si>
  <si>
    <t>Simul. VPSEQT</t>
  </si>
  <si>
    <t>Preferred Frame Size</t>
  </si>
  <si>
    <t>Buffers Using Frame Size</t>
  </si>
  <si>
    <t>1M</t>
  </si>
  <si>
    <t>DB2 11 Customer</t>
  </si>
  <si>
    <t>Sim BP Avoidable Sync Rd-R</t>
  </si>
  <si>
    <t>Sim BP Avoidable Sync Rd-S</t>
  </si>
  <si>
    <t>Sim BP Avoidable Async Rd</t>
  </si>
  <si>
    <t>Sim BP Avoidable Sync GBP Rd-R</t>
  </si>
  <si>
    <t>Sim BP Avoidable Sync GBP Rd-S</t>
  </si>
  <si>
    <t>Sim BP Avoidable Async GBP Rds</t>
  </si>
  <si>
    <t>Pages Moved to Sim BP</t>
  </si>
  <si>
    <t>Avoidable Sync I/O Delay</t>
  </si>
  <si>
    <t>BP Page Fixed (Yes/no)</t>
  </si>
  <si>
    <t>Number of page ins for read</t>
  </si>
  <si>
    <t>Number of page ins for write</t>
  </si>
  <si>
    <t>Number of times DMTH &gt; 0</t>
  </si>
  <si>
    <t>Prefetch disabled no buffer - SPTH &gt; 0</t>
  </si>
  <si>
    <t>Total Size BP</t>
  </si>
  <si>
    <t>Double BP</t>
  </si>
  <si>
    <t>Triple BP</t>
  </si>
  <si>
    <t>Random sync I/Os per second</t>
  </si>
  <si>
    <t>Were sync I/Os &gt; 2000/sec?</t>
  </si>
  <si>
    <t>DB2A</t>
  </si>
  <si>
    <t>Is BP  paging? Pageins &gt; BP Size</t>
  </si>
  <si>
    <t>Are sync I/Os &gt;  2000 / sec?</t>
  </si>
  <si>
    <t>Is BP  paging? Page ins &gt; BP Size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</si>
</sst>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m/dd/yy;@"/>
    <numFmt numFmtId="165" formatCode="h:mm:ss;@"/>
    <numFmt numFmtId="166" formatCode="[h]:mm:ss;@"/>
    <numFmt numFmtId="167" formatCode="m/d/yyyy\ h:mm:ss"/>
  </numFmts>
  <fonts count="1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8">
    <xf numFmtId="0" fontId="0" fillId="0" borderId="0" xfId="0"/>
    <xf numFmtId="15" fontId="0" fillId="0" borderId="0" xfId="0" applyNumberFormat="1"/>
    <xf numFmtId="21" fontId="0" fillId="0" borderId="0" xfId="0" applyNumberFormat="1"/>
    <xf numFmtId="0" fontId="16" fillId="0" borderId="0" xfId="0" applyFont="1" applyAlignment="1">
      <alignment horizontal="left" wrapText="1"/>
    </xf>
    <xf numFmtId="164" fontId="16" fillId="0" borderId="0" xfId="0" applyNumberFormat="1" applyFont="1" applyAlignment="1">
      <alignment horizontal="left" wrapText="1"/>
    </xf>
    <xf numFmtId="165" fontId="16" fillId="0" borderId="0" xfId="0" applyNumberFormat="1" applyFont="1" applyAlignment="1">
      <alignment horizontal="left" wrapText="1"/>
    </xf>
    <xf numFmtId="0" fontId="16" fillId="0" borderId="0" xfId="0" applyFont="1" applyAlignment="1">
      <alignment wrapText="1"/>
    </xf>
    <xf numFmtId="166" fontId="16" fillId="0" borderId="0" xfId="0" applyNumberFormat="1" applyFont="1" applyAlignment="1">
      <alignment wrapText="1"/>
    </xf>
    <xf numFmtId="164" fontId="16" fillId="0" borderId="0" xfId="0" applyNumberFormat="1" applyFont="1" applyAlignment="1">
      <alignment wrapText="1"/>
    </xf>
    <xf numFmtId="0" fontId="16" fillId="0" borderId="0" xfId="0" quotePrefix="1" applyFont="1" applyAlignment="1">
      <alignment wrapText="1"/>
    </xf>
    <xf numFmtId="1" fontId="16" fillId="0" borderId="0" xfId="0" applyNumberFormat="1" applyFont="1" applyAlignment="1">
      <alignment wrapText="1"/>
    </xf>
    <xf numFmtId="2" fontId="16" fillId="0" borderId="0" xfId="0" applyNumberFormat="1" applyFont="1" applyAlignment="1">
      <alignment wrapText="1"/>
    </xf>
    <xf numFmtId="167" fontId="0" fillId="0" borderId="0" xfId="0" applyNumberFormat="1"/>
    <xf numFmtId="166" fontId="0" fillId="0" borderId="0" xfId="0" applyNumberFormat="1"/>
    <xf numFmtId="1" fontId="0" fillId="0" borderId="0" xfId="0" applyNumberFormat="1"/>
    <xf numFmtId="2" fontId="0" fillId="0" borderId="0" xfId="0" applyNumberFormat="1"/>
    <xf numFmtId="167" fontId="16" fillId="0" borderId="0" xfId="0" quotePrefix="1" applyNumberFormat="1" applyFont="1" applyAlignment="1">
      <alignment wrapText="1"/>
    </xf>
    <xf numFmtId="0" fontId="18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6"/>
  <sheetViews>
    <sheetView topLeftCell="BV1" workbookViewId="0">
      <selection activeCell="CH2" sqref="CH2"/>
    </sheetView>
  </sheetViews>
  <sheetFormatPr defaultRowHeight="13.2" x14ac:dyDescent="0.25"/>
  <cols>
    <col min="1" max="1" width="9.6640625" bestFit="1" customWidth="1"/>
    <col min="2" max="2" width="8.109375" customWidth="1"/>
    <col min="3" max="3" width="9.33203125" bestFit="1" customWidth="1"/>
    <col min="4" max="4" width="8.6640625" customWidth="1"/>
    <col min="5" max="5" width="7.33203125" customWidth="1"/>
    <col min="6" max="6" width="7.77734375" customWidth="1"/>
    <col min="7" max="7" width="5.88671875" bestFit="1" customWidth="1"/>
    <col min="8" max="8" width="6.77734375" customWidth="1"/>
    <col min="10" max="10" width="5.77734375" customWidth="1"/>
    <col min="14" max="14" width="7.44140625" customWidth="1"/>
    <col min="15" max="15" width="8" customWidth="1"/>
    <col min="16" max="16" width="8.21875" customWidth="1"/>
    <col min="17" max="17" width="8.109375" customWidth="1"/>
    <col min="18" max="18" width="6.21875" customWidth="1"/>
    <col min="21" max="21" width="7" customWidth="1"/>
    <col min="22" max="22" width="8.109375" customWidth="1"/>
    <col min="23" max="23" width="8.21875" customWidth="1"/>
    <col min="24" max="24" width="6.33203125" customWidth="1"/>
    <col min="25" max="25" width="6.109375" customWidth="1"/>
    <col min="26" max="26" width="9.33203125" customWidth="1"/>
    <col min="29" max="29" width="9.33203125" bestFit="1" customWidth="1"/>
    <col min="30" max="30" width="11" bestFit="1" customWidth="1"/>
    <col min="31" max="31" width="10.33203125" bestFit="1" customWidth="1"/>
    <col min="32" max="32" width="10.109375" bestFit="1" customWidth="1"/>
    <col min="33" max="33" width="10.33203125" customWidth="1"/>
    <col min="34" max="34" width="6.44140625" customWidth="1"/>
    <col min="37" max="37" width="8.77734375" customWidth="1"/>
    <col min="38" max="38" width="12.88671875" bestFit="1" customWidth="1"/>
    <col min="39" max="39" width="9.33203125" customWidth="1"/>
    <col min="41" max="41" width="10" bestFit="1" customWidth="1"/>
    <col min="42" max="42" width="9.21875" customWidth="1"/>
    <col min="45" max="45" width="10" bestFit="1" customWidth="1"/>
    <col min="47" max="47" width="10.6640625" customWidth="1"/>
    <col min="55" max="55" width="6.6640625" customWidth="1"/>
    <col min="56" max="56" width="8.33203125" customWidth="1"/>
    <col min="57" max="57" width="7.33203125" customWidth="1"/>
    <col min="58" max="58" width="9.21875" customWidth="1"/>
    <col min="59" max="59" width="8.44140625" customWidth="1"/>
    <col min="60" max="60" width="4.77734375" customWidth="1"/>
    <col min="61" max="70" width="4.88671875" customWidth="1"/>
    <col min="71" max="71" width="16.88671875" style="12" bestFit="1" customWidth="1"/>
    <col min="72" max="72" width="16.88671875" style="12" customWidth="1"/>
    <col min="73" max="73" width="9.109375" bestFit="1" customWidth="1"/>
    <col min="75" max="75" width="11.77734375" customWidth="1"/>
    <col min="76" max="76" width="7.5546875" style="14" customWidth="1"/>
    <col min="77" max="78" width="14.77734375" style="15" customWidth="1"/>
  </cols>
  <sheetData>
    <row r="1" spans="1:86" ht="72" x14ac:dyDescent="0.3">
      <c r="A1" s="3" t="s">
        <v>5</v>
      </c>
      <c r="B1" s="3" t="s">
        <v>6</v>
      </c>
      <c r="C1" s="4" t="s">
        <v>7</v>
      </c>
      <c r="D1" s="5" t="s">
        <v>8</v>
      </c>
      <c r="E1" s="3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  <c r="K1" s="6" t="s">
        <v>67</v>
      </c>
      <c r="L1" s="6" t="s">
        <v>68</v>
      </c>
      <c r="M1" s="6" t="s">
        <v>15</v>
      </c>
      <c r="N1" s="6" t="s">
        <v>16</v>
      </c>
      <c r="O1" s="6" t="s">
        <v>17</v>
      </c>
      <c r="P1" s="6" t="s">
        <v>18</v>
      </c>
      <c r="Q1" s="6" t="s">
        <v>19</v>
      </c>
      <c r="R1" s="6" t="s">
        <v>20</v>
      </c>
      <c r="S1" s="6" t="s">
        <v>21</v>
      </c>
      <c r="T1" s="6" t="s">
        <v>69</v>
      </c>
      <c r="U1" s="6" t="s">
        <v>22</v>
      </c>
      <c r="V1" s="6" t="s">
        <v>23</v>
      </c>
      <c r="W1" s="6" t="s">
        <v>24</v>
      </c>
      <c r="X1" s="6" t="s">
        <v>25</v>
      </c>
      <c r="Y1" s="6" t="s">
        <v>26</v>
      </c>
      <c r="Z1" s="6" t="s">
        <v>70</v>
      </c>
      <c r="AA1" s="6" t="s">
        <v>71</v>
      </c>
      <c r="AB1" s="7" t="s">
        <v>27</v>
      </c>
      <c r="AC1" s="8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0</v>
      </c>
      <c r="AM1" s="6" t="s">
        <v>37</v>
      </c>
      <c r="AN1" s="6" t="s">
        <v>38</v>
      </c>
      <c r="AO1" s="6" t="s">
        <v>39</v>
      </c>
      <c r="AP1" s="6" t="s">
        <v>40</v>
      </c>
      <c r="AQ1" s="6" t="s">
        <v>41</v>
      </c>
      <c r="AR1" s="6" t="s">
        <v>42</v>
      </c>
      <c r="AS1" s="6" t="s">
        <v>43</v>
      </c>
      <c r="AT1" s="6" t="s">
        <v>44</v>
      </c>
      <c r="AU1" s="6" t="s">
        <v>45</v>
      </c>
      <c r="AV1" s="6" t="s">
        <v>46</v>
      </c>
      <c r="AW1" s="6" t="s">
        <v>47</v>
      </c>
      <c r="AX1" s="6" t="s">
        <v>48</v>
      </c>
      <c r="AY1" s="6" t="s">
        <v>49</v>
      </c>
      <c r="AZ1" s="6" t="s">
        <v>50</v>
      </c>
      <c r="BA1" s="6" t="s">
        <v>51</v>
      </c>
      <c r="BB1" s="6" t="s">
        <v>52</v>
      </c>
      <c r="BC1" s="6" t="s">
        <v>53</v>
      </c>
      <c r="BD1" s="6" t="s">
        <v>54</v>
      </c>
      <c r="BE1" s="6" t="s">
        <v>55</v>
      </c>
      <c r="BF1" s="6" t="s">
        <v>56</v>
      </c>
      <c r="BG1" s="6" t="s">
        <v>57</v>
      </c>
      <c r="BS1" s="16" t="s">
        <v>58</v>
      </c>
      <c r="BT1" s="16" t="s">
        <v>59</v>
      </c>
      <c r="BU1" s="6" t="s">
        <v>60</v>
      </c>
      <c r="BV1" s="10" t="s">
        <v>61</v>
      </c>
      <c r="BW1" s="10" t="s">
        <v>62</v>
      </c>
      <c r="BX1" s="10" t="s">
        <v>63</v>
      </c>
      <c r="BY1" s="11" t="s">
        <v>64</v>
      </c>
      <c r="BZ1" s="11" t="s">
        <v>65</v>
      </c>
      <c r="CA1" s="17" t="s">
        <v>82</v>
      </c>
      <c r="CB1" s="17" t="s">
        <v>83</v>
      </c>
      <c r="CC1" s="17" t="s">
        <v>84</v>
      </c>
      <c r="CD1" s="17" t="s">
        <v>85</v>
      </c>
      <c r="CE1" s="17" t="s">
        <v>86</v>
      </c>
      <c r="CF1" s="17" t="s">
        <v>90</v>
      </c>
      <c r="CG1" s="17" t="s">
        <v>91</v>
      </c>
      <c r="CH1" s="17" t="s">
        <v>93</v>
      </c>
    </row>
    <row r="2" spans="1:86" x14ac:dyDescent="0.25">
      <c r="A2" t="s">
        <v>73</v>
      </c>
      <c r="B2" t="s">
        <v>6</v>
      </c>
      <c r="C2" s="1">
        <v>42164</v>
      </c>
      <c r="D2" s="2">
        <v>0.75399305555555562</v>
      </c>
      <c r="E2" t="s">
        <v>92</v>
      </c>
      <c r="F2" t="s">
        <v>1</v>
      </c>
      <c r="G2">
        <v>0</v>
      </c>
      <c r="H2">
        <v>163</v>
      </c>
      <c r="I2">
        <v>7000</v>
      </c>
      <c r="J2" t="s">
        <v>2</v>
      </c>
      <c r="K2">
        <v>0</v>
      </c>
      <c r="L2">
        <v>0</v>
      </c>
      <c r="M2">
        <v>7000</v>
      </c>
      <c r="N2">
        <v>0</v>
      </c>
      <c r="O2">
        <v>82</v>
      </c>
      <c r="P2" t="s">
        <v>4</v>
      </c>
      <c r="Q2" t="s">
        <v>4</v>
      </c>
      <c r="R2" t="s">
        <v>3</v>
      </c>
      <c r="S2">
        <v>80</v>
      </c>
      <c r="T2">
        <v>0</v>
      </c>
      <c r="U2">
        <v>25</v>
      </c>
      <c r="V2">
        <v>5</v>
      </c>
      <c r="W2">
        <v>0</v>
      </c>
      <c r="X2">
        <v>50</v>
      </c>
      <c r="Y2">
        <v>0</v>
      </c>
      <c r="Z2" t="s">
        <v>72</v>
      </c>
      <c r="AA2">
        <v>7000</v>
      </c>
      <c r="AB2" s="2">
        <v>0.64990740740740738</v>
      </c>
      <c r="AC2" s="1">
        <v>42164</v>
      </c>
      <c r="AD2">
        <v>1281360</v>
      </c>
      <c r="AE2">
        <v>1390</v>
      </c>
      <c r="AF2">
        <v>146710</v>
      </c>
      <c r="AG2">
        <v>96</v>
      </c>
      <c r="AH2">
        <v>0</v>
      </c>
      <c r="AI2">
        <v>0</v>
      </c>
      <c r="AJ2">
        <v>1921</v>
      </c>
      <c r="AK2">
        <v>0</v>
      </c>
      <c r="AL2">
        <v>489</v>
      </c>
      <c r="AM2">
        <v>120</v>
      </c>
      <c r="AN2">
        <v>8</v>
      </c>
      <c r="AO2">
        <v>112</v>
      </c>
      <c r="AP2">
        <v>41</v>
      </c>
      <c r="AQ2">
        <v>5</v>
      </c>
      <c r="AR2">
        <v>22</v>
      </c>
      <c r="AS2">
        <v>25922</v>
      </c>
      <c r="AT2">
        <v>248</v>
      </c>
      <c r="AU2">
        <v>1980</v>
      </c>
      <c r="AV2">
        <v>0</v>
      </c>
      <c r="AW2">
        <v>0</v>
      </c>
      <c r="AX2">
        <v>14812</v>
      </c>
      <c r="AY2">
        <v>0</v>
      </c>
      <c r="AZ2">
        <v>0</v>
      </c>
      <c r="BA2">
        <v>0</v>
      </c>
      <c r="BB2">
        <v>0</v>
      </c>
      <c r="BC2">
        <v>0</v>
      </c>
      <c r="BD2">
        <v>174</v>
      </c>
      <c r="BE2">
        <v>0</v>
      </c>
      <c r="BF2">
        <v>0</v>
      </c>
      <c r="BG2">
        <v>0</v>
      </c>
      <c r="BS2" s="12">
        <f>C2+D2</f>
        <v>42164.753993055558</v>
      </c>
      <c r="BT2" s="12">
        <f>AA2+AB2</f>
        <v>7000.6499074074072</v>
      </c>
      <c r="BU2">
        <f>BS2-BT2</f>
        <v>35164.104085648149</v>
      </c>
      <c r="BV2">
        <f>(HOUR(BU2))*3600+(MINUTE(BU2)*60)+(SECOND(BU2))</f>
        <v>8993</v>
      </c>
      <c r="BW2">
        <f>IF(G2&lt;80,M2*4096,IF(G2&lt;100,M2*32768,IF(G2&lt;120,M2*8192,IF(G2&lt;130,M2*16384,0))))</f>
        <v>28672000</v>
      </c>
      <c r="BX2" s="14">
        <f>BW2/(1024*1024)</f>
        <v>27.34375</v>
      </c>
      <c r="BY2" s="15">
        <f>I2/((AE2+AG2+AN2+AQ2+AT2)/BV2)</f>
        <v>36033.772180881511</v>
      </c>
      <c r="BZ2" s="15">
        <f>MAX(BY2,(I2*(1-S2/100)/(AE2+AG2)/BV2))</f>
        <v>36033.772180881511</v>
      </c>
      <c r="CA2" t="str">
        <f>P2</f>
        <v>YES</v>
      </c>
      <c r="CB2">
        <f>AI2</f>
        <v>0</v>
      </c>
      <c r="CC2">
        <f>BB2</f>
        <v>0</v>
      </c>
      <c r="CD2">
        <f>AH2</f>
        <v>0</v>
      </c>
      <c r="CE2">
        <f>AV2</f>
        <v>0</v>
      </c>
      <c r="CF2">
        <f>AE2/BV2</f>
        <v>0.15456466140331368</v>
      </c>
      <c r="CG2" t="str">
        <f>IF(CF2&gt;2000,"YES","NO")</f>
        <v>NO</v>
      </c>
      <c r="CH2" t="str">
        <f>IF(CB2&gt;I2,"YES","NO")</f>
        <v>NO</v>
      </c>
    </row>
    <row r="4" spans="1:86" x14ac:dyDescent="0.25">
      <c r="BW4" t="s">
        <v>87</v>
      </c>
      <c r="BX4" s="14">
        <f>SUM(BX1:BX2)</f>
        <v>27.34375</v>
      </c>
    </row>
    <row r="5" spans="1:86" x14ac:dyDescent="0.25">
      <c r="BW5" t="s">
        <v>88</v>
      </c>
      <c r="BX5" s="14">
        <f>2*BX4</f>
        <v>54.6875</v>
      </c>
    </row>
    <row r="6" spans="1:86" x14ac:dyDescent="0.25">
      <c r="BW6" t="s">
        <v>89</v>
      </c>
      <c r="BX6" s="14">
        <f>3*BX4</f>
        <v>82.03125</v>
      </c>
    </row>
  </sheetData>
  <printOptions headings="1" gridLines="1"/>
  <pageMargins left="0.7" right="0.7" top="0.75" bottom="0.75" header="0.3" footer="0.3"/>
  <pageSetup scale="90" orientation="landscape" verticalDpi="599" r:id="rId1"/>
  <headerFooter>
    <oddFooter>&amp;L&amp;Z&amp;F&amp;R&amp;A  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K321"/>
  <sheetViews>
    <sheetView tabSelected="1" topLeftCell="BR1" workbookViewId="0">
      <selection activeCell="CE31" sqref="CE31"/>
    </sheetView>
  </sheetViews>
  <sheetFormatPr defaultRowHeight="13.2" x14ac:dyDescent="0.25"/>
  <cols>
    <col min="1" max="1" width="9.6640625" bestFit="1" customWidth="1"/>
    <col min="2" max="2" width="8.109375" customWidth="1"/>
    <col min="3" max="3" width="9.33203125" bestFit="1" customWidth="1"/>
    <col min="4" max="4" width="8.6640625" customWidth="1"/>
    <col min="5" max="5" width="7.33203125" customWidth="1"/>
    <col min="6" max="6" width="7.77734375" customWidth="1"/>
    <col min="7" max="7" width="5.88671875" bestFit="1" customWidth="1"/>
    <col min="8" max="8" width="6.77734375" customWidth="1"/>
    <col min="10" max="10" width="5.77734375" customWidth="1"/>
    <col min="14" max="14" width="7.44140625" customWidth="1"/>
    <col min="15" max="15" width="8" customWidth="1"/>
    <col min="16" max="16" width="8.21875" customWidth="1"/>
    <col min="17" max="17" width="8.109375" customWidth="1"/>
    <col min="18" max="18" width="6.21875" customWidth="1"/>
    <col min="21" max="21" width="7" customWidth="1"/>
    <col min="22" max="22" width="8.109375" customWidth="1"/>
    <col min="23" max="23" width="8.21875" customWidth="1"/>
    <col min="24" max="24" width="6.33203125" customWidth="1"/>
    <col min="25" max="25" width="6.109375" customWidth="1"/>
    <col min="26" max="26" width="9.33203125" customWidth="1"/>
    <col min="29" max="29" width="9.33203125" bestFit="1" customWidth="1"/>
    <col min="30" max="30" width="11" bestFit="1" customWidth="1"/>
    <col min="31" max="31" width="10.33203125" bestFit="1" customWidth="1"/>
    <col min="32" max="32" width="10.109375" bestFit="1" customWidth="1"/>
    <col min="33" max="33" width="10.33203125" customWidth="1"/>
    <col min="34" max="34" width="6.44140625" customWidth="1"/>
    <col min="37" max="37" width="8.77734375" customWidth="1"/>
    <col min="38" max="38" width="12.88671875" bestFit="1" customWidth="1"/>
    <col min="39" max="39" width="9.33203125" customWidth="1"/>
    <col min="41" max="41" width="10" bestFit="1" customWidth="1"/>
    <col min="42" max="42" width="9.21875" customWidth="1"/>
    <col min="45" max="45" width="10" bestFit="1" customWidth="1"/>
    <col min="47" max="47" width="10.6640625" customWidth="1"/>
    <col min="55" max="55" width="6.6640625" customWidth="1"/>
    <col min="56" max="56" width="8.33203125" customWidth="1"/>
    <col min="57" max="62" width="10.33203125" customWidth="1"/>
    <col min="64" max="64" width="10.33203125" customWidth="1"/>
    <col min="65" max="70" width="7.33203125" customWidth="1"/>
    <col min="71" max="71" width="9.21875" customWidth="1"/>
    <col min="72" max="72" width="8.44140625" customWidth="1"/>
    <col min="73" max="73" width="5.21875" customWidth="1"/>
    <col min="74" max="74" width="16.88671875" style="12" bestFit="1" customWidth="1"/>
    <col min="75" max="75" width="16.88671875" style="12" customWidth="1"/>
    <col min="76" max="76" width="9.109375" bestFit="1" customWidth="1"/>
    <col min="78" max="78" width="11.77734375" customWidth="1"/>
    <col min="79" max="79" width="7.5546875" style="14" customWidth="1"/>
    <col min="80" max="81" width="14.77734375" style="15" customWidth="1"/>
  </cols>
  <sheetData>
    <row r="1" spans="1:89" ht="72" x14ac:dyDescent="0.3">
      <c r="A1" s="3" t="s">
        <v>73</v>
      </c>
      <c r="B1" s="3" t="s">
        <v>6</v>
      </c>
      <c r="C1" s="4" t="s">
        <v>7</v>
      </c>
      <c r="D1" s="5" t="s">
        <v>8</v>
      </c>
      <c r="E1" s="3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  <c r="K1" s="6" t="s">
        <v>67</v>
      </c>
      <c r="L1" s="6" t="s">
        <v>68</v>
      </c>
      <c r="M1" s="6" t="s">
        <v>15</v>
      </c>
      <c r="N1" s="6" t="s">
        <v>16</v>
      </c>
      <c r="O1" s="6" t="s">
        <v>17</v>
      </c>
      <c r="P1" s="6" t="s">
        <v>18</v>
      </c>
      <c r="Q1" s="6" t="s">
        <v>19</v>
      </c>
      <c r="R1" s="6" t="s">
        <v>20</v>
      </c>
      <c r="S1" s="6" t="s">
        <v>21</v>
      </c>
      <c r="T1" s="6" t="s">
        <v>69</v>
      </c>
      <c r="U1" s="6" t="s">
        <v>22</v>
      </c>
      <c r="V1" s="6" t="s">
        <v>23</v>
      </c>
      <c r="W1" s="6" t="s">
        <v>24</v>
      </c>
      <c r="X1" s="6" t="s">
        <v>25</v>
      </c>
      <c r="Y1" s="6" t="s">
        <v>26</v>
      </c>
      <c r="Z1" s="6" t="s">
        <v>70</v>
      </c>
      <c r="AA1" s="6" t="s">
        <v>71</v>
      </c>
      <c r="AB1" s="7" t="s">
        <v>27</v>
      </c>
      <c r="AC1" s="8" t="s">
        <v>28</v>
      </c>
      <c r="AD1" s="6" t="s">
        <v>29</v>
      </c>
      <c r="AE1" s="6" t="s">
        <v>30</v>
      </c>
      <c r="AF1" s="6" t="s">
        <v>31</v>
      </c>
      <c r="AG1" s="6" t="s">
        <v>32</v>
      </c>
      <c r="AH1" s="6" t="s">
        <v>33</v>
      </c>
      <c r="AI1" s="6" t="s">
        <v>34</v>
      </c>
      <c r="AJ1" s="6" t="s">
        <v>35</v>
      </c>
      <c r="AK1" s="6" t="s">
        <v>36</v>
      </c>
      <c r="AL1" s="6" t="s">
        <v>0</v>
      </c>
      <c r="AM1" s="6" t="s">
        <v>37</v>
      </c>
      <c r="AN1" s="6" t="s">
        <v>38</v>
      </c>
      <c r="AO1" s="6" t="s">
        <v>39</v>
      </c>
      <c r="AP1" s="6" t="s">
        <v>40</v>
      </c>
      <c r="AQ1" s="6" t="s">
        <v>41</v>
      </c>
      <c r="AR1" s="6" t="s">
        <v>42</v>
      </c>
      <c r="AS1" s="6" t="s">
        <v>43</v>
      </c>
      <c r="AT1" s="6" t="s">
        <v>44</v>
      </c>
      <c r="AU1" s="6" t="s">
        <v>45</v>
      </c>
      <c r="AV1" s="6" t="s">
        <v>46</v>
      </c>
      <c r="AW1" s="6" t="s">
        <v>47</v>
      </c>
      <c r="AX1" s="6" t="s">
        <v>48</v>
      </c>
      <c r="AY1" s="6" t="s">
        <v>49</v>
      </c>
      <c r="AZ1" s="6" t="s">
        <v>50</v>
      </c>
      <c r="BA1" s="6" t="s">
        <v>51</v>
      </c>
      <c r="BB1" s="6" t="s">
        <v>52</v>
      </c>
      <c r="BC1" s="6" t="s">
        <v>53</v>
      </c>
      <c r="BD1" s="6" t="s">
        <v>54</v>
      </c>
      <c r="BE1" s="6" t="s">
        <v>74</v>
      </c>
      <c r="BF1" s="6" t="s">
        <v>75</v>
      </c>
      <c r="BG1" s="6" t="s">
        <v>76</v>
      </c>
      <c r="BH1" s="6" t="s">
        <v>77</v>
      </c>
      <c r="BI1" s="6" t="s">
        <v>78</v>
      </c>
      <c r="BJ1" s="6" t="s">
        <v>79</v>
      </c>
      <c r="BK1" s="6" t="s">
        <v>80</v>
      </c>
      <c r="BL1" s="6" t="s">
        <v>81</v>
      </c>
      <c r="BM1" s="6" t="s">
        <v>55</v>
      </c>
      <c r="BN1" s="6"/>
      <c r="BO1" s="6"/>
      <c r="BP1" s="6"/>
      <c r="BQ1" s="6"/>
      <c r="BR1" s="6"/>
      <c r="BS1" s="6" t="s">
        <v>56</v>
      </c>
      <c r="BT1" s="6" t="s">
        <v>57</v>
      </c>
      <c r="BV1" s="16" t="s">
        <v>58</v>
      </c>
      <c r="BW1" s="16" t="s">
        <v>59</v>
      </c>
      <c r="BX1" s="6" t="s">
        <v>60</v>
      </c>
      <c r="BY1" s="10" t="s">
        <v>61</v>
      </c>
      <c r="BZ1" s="10" t="s">
        <v>62</v>
      </c>
      <c r="CA1" s="10" t="s">
        <v>63</v>
      </c>
      <c r="CB1" s="11" t="s">
        <v>64</v>
      </c>
      <c r="CC1" s="11" t="s">
        <v>65</v>
      </c>
      <c r="CD1" s="17" t="s">
        <v>82</v>
      </c>
      <c r="CE1" s="17" t="s">
        <v>83</v>
      </c>
      <c r="CF1" s="17" t="s">
        <v>84</v>
      </c>
      <c r="CG1" s="17" t="s">
        <v>85</v>
      </c>
      <c r="CH1" s="17" t="s">
        <v>86</v>
      </c>
      <c r="CI1" s="17" t="s">
        <v>90</v>
      </c>
      <c r="CJ1" s="17" t="s">
        <v>94</v>
      </c>
      <c r="CK1" s="17" t="s">
        <v>95</v>
      </c>
    </row>
    <row r="2" spans="1:89" x14ac:dyDescent="0.25">
      <c r="A2" t="s">
        <v>73</v>
      </c>
      <c r="B2" t="s">
        <v>6</v>
      </c>
      <c r="C2" s="1">
        <v>42164</v>
      </c>
      <c r="D2" s="2">
        <v>0.75399305555555562</v>
      </c>
      <c r="E2" t="s">
        <v>92</v>
      </c>
      <c r="F2" t="s">
        <v>1</v>
      </c>
      <c r="G2">
        <v>0</v>
      </c>
      <c r="H2">
        <v>163</v>
      </c>
      <c r="I2">
        <v>7000</v>
      </c>
      <c r="J2" t="s">
        <v>2</v>
      </c>
      <c r="K2">
        <v>0</v>
      </c>
      <c r="L2">
        <v>0</v>
      </c>
      <c r="M2">
        <v>7000</v>
      </c>
      <c r="N2">
        <v>0</v>
      </c>
      <c r="O2">
        <v>82</v>
      </c>
      <c r="P2" t="s">
        <v>4</v>
      </c>
      <c r="Q2" t="s">
        <v>4</v>
      </c>
      <c r="R2" t="s">
        <v>3</v>
      </c>
      <c r="S2">
        <v>80</v>
      </c>
      <c r="T2">
        <v>0</v>
      </c>
      <c r="U2">
        <v>25</v>
      </c>
      <c r="V2">
        <v>5</v>
      </c>
      <c r="W2">
        <v>0</v>
      </c>
      <c r="X2">
        <v>50</v>
      </c>
      <c r="Y2">
        <v>0</v>
      </c>
      <c r="Z2" t="s">
        <v>72</v>
      </c>
      <c r="AA2">
        <v>7000</v>
      </c>
      <c r="AB2" s="2">
        <v>0.64990740740740738</v>
      </c>
      <c r="AC2" s="1">
        <v>42164</v>
      </c>
      <c r="AD2">
        <v>1281360</v>
      </c>
      <c r="AE2">
        <v>1390</v>
      </c>
      <c r="AF2">
        <v>146710</v>
      </c>
      <c r="AG2">
        <v>96</v>
      </c>
      <c r="AH2">
        <v>0</v>
      </c>
      <c r="AI2">
        <v>0</v>
      </c>
      <c r="AJ2">
        <v>1921</v>
      </c>
      <c r="AK2">
        <v>0</v>
      </c>
      <c r="AL2">
        <v>489</v>
      </c>
      <c r="AM2">
        <v>120</v>
      </c>
      <c r="AN2">
        <v>8</v>
      </c>
      <c r="AO2">
        <v>112</v>
      </c>
      <c r="AP2">
        <v>41</v>
      </c>
      <c r="AQ2">
        <v>5</v>
      </c>
      <c r="AR2">
        <v>22</v>
      </c>
      <c r="AS2">
        <v>25922</v>
      </c>
      <c r="AT2">
        <v>248</v>
      </c>
      <c r="AU2">
        <v>1980</v>
      </c>
      <c r="AV2">
        <v>0</v>
      </c>
      <c r="AW2">
        <v>0</v>
      </c>
      <c r="AX2">
        <v>14812</v>
      </c>
      <c r="AY2">
        <v>0</v>
      </c>
      <c r="AZ2">
        <v>0</v>
      </c>
      <c r="BA2">
        <v>0</v>
      </c>
      <c r="BB2">
        <v>0</v>
      </c>
      <c r="BC2">
        <v>0</v>
      </c>
      <c r="BD2">
        <v>174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S2">
        <v>0</v>
      </c>
      <c r="BT2">
        <v>0</v>
      </c>
      <c r="BV2" s="12">
        <f>C2+D2</f>
        <v>42164.753993055558</v>
      </c>
      <c r="BW2" s="12">
        <f>AC2+AB2</f>
        <v>42164.649907407409</v>
      </c>
      <c r="BX2">
        <f>BV2-BW2</f>
        <v>0.10408564814861165</v>
      </c>
      <c r="BY2">
        <f>(HOUR(BX2))*3600+(MINUTE(BX2)*60)+(SECOND(BX2))</f>
        <v>8993</v>
      </c>
      <c r="BZ2">
        <f>IF(G2&lt;80,M2*4096,IF(G2&lt;100,M2*32768,IF(G2&lt;120,M2*8192,IF(G2&lt;130,M2*16384,0))))</f>
        <v>28672000</v>
      </c>
      <c r="CA2" s="14">
        <f>BZ2/(1024*1024)</f>
        <v>27.34375</v>
      </c>
      <c r="CB2" s="15">
        <f>I2/((AE2+AG2+AN2+AQ2+AT2)/BY2)</f>
        <v>36033.772180881511</v>
      </c>
      <c r="CC2" s="15">
        <f>MAX(CB2,(I2*(1-S2/100)/(AE2+AG2)/BY2))</f>
        <v>36033.772180881511</v>
      </c>
      <c r="CD2" t="str">
        <f>Q2</f>
        <v>YES</v>
      </c>
      <c r="CE2">
        <f>AI2</f>
        <v>0</v>
      </c>
      <c r="CF2">
        <f>BB3</f>
        <v>0</v>
      </c>
      <c r="CG2">
        <f>AH2</f>
        <v>0</v>
      </c>
      <c r="CH2">
        <f>AV2</f>
        <v>0</v>
      </c>
      <c r="CI2">
        <f>AH2/BY2</f>
        <v>0</v>
      </c>
      <c r="CJ2" t="str">
        <f>IF(CI2&gt;2000,"YES","NO")</f>
        <v>NO</v>
      </c>
      <c r="CK2" t="str">
        <f>IF(CE2&gt;I2,"YES","NO")</f>
        <v>NO</v>
      </c>
    </row>
    <row r="3" spans="1:89" x14ac:dyDescent="0.25">
      <c r="C3" s="1"/>
      <c r="D3" s="2"/>
      <c r="AB3" s="2"/>
      <c r="AC3" s="1"/>
    </row>
    <row r="4" spans="1:89" x14ac:dyDescent="0.25">
      <c r="C4" s="1"/>
      <c r="D4" s="2"/>
      <c r="AB4" s="2"/>
      <c r="AC4" s="1"/>
      <c r="BZ4" t="s">
        <v>87</v>
      </c>
      <c r="CA4" s="14">
        <f>SUM(CA1:CA2)</f>
        <v>27.34375</v>
      </c>
    </row>
    <row r="5" spans="1:89" x14ac:dyDescent="0.25">
      <c r="C5" s="1"/>
      <c r="D5" s="2"/>
      <c r="AB5" s="2"/>
      <c r="AC5" s="1"/>
      <c r="BZ5" t="s">
        <v>88</v>
      </c>
      <c r="CA5" s="14">
        <f>2*CA4</f>
        <v>54.6875</v>
      </c>
    </row>
    <row r="6" spans="1:89" x14ac:dyDescent="0.25">
      <c r="C6" s="1"/>
      <c r="D6" s="2"/>
      <c r="AB6" s="2"/>
      <c r="AC6" s="1"/>
      <c r="BZ6" t="s">
        <v>89</v>
      </c>
      <c r="CA6" s="14">
        <f>3*CA4</f>
        <v>82.03125</v>
      </c>
    </row>
    <row r="7" spans="1:89" x14ac:dyDescent="0.25">
      <c r="C7" s="1"/>
      <c r="D7" s="2"/>
      <c r="AB7" s="2"/>
      <c r="AC7" s="1"/>
    </row>
    <row r="8" spans="1:89" x14ac:dyDescent="0.25">
      <c r="C8" s="1"/>
      <c r="D8" s="2"/>
      <c r="AB8" s="2"/>
      <c r="AC8" s="1"/>
    </row>
    <row r="9" spans="1:89" x14ac:dyDescent="0.25">
      <c r="C9" s="1"/>
      <c r="D9" s="2"/>
      <c r="AB9" s="2"/>
      <c r="AC9" s="1"/>
    </row>
    <row r="10" spans="1:89" x14ac:dyDescent="0.25">
      <c r="C10" s="1"/>
      <c r="D10" s="2"/>
      <c r="AB10" s="2"/>
      <c r="AC10" s="1"/>
    </row>
    <row r="11" spans="1:89" x14ac:dyDescent="0.25">
      <c r="C11" s="1"/>
      <c r="D11" s="2"/>
      <c r="AB11" s="2"/>
      <c r="AC11" s="1"/>
    </row>
    <row r="12" spans="1:89" x14ac:dyDescent="0.25">
      <c r="C12" s="1"/>
      <c r="D12" s="2"/>
      <c r="AB12" s="2"/>
      <c r="AC12" s="1"/>
    </row>
    <row r="13" spans="1:89" x14ac:dyDescent="0.25">
      <c r="C13" s="1"/>
      <c r="D13" s="2"/>
      <c r="AB13" s="2"/>
      <c r="AC13" s="1"/>
    </row>
    <row r="14" spans="1:89" x14ac:dyDescent="0.25">
      <c r="C14" s="1"/>
      <c r="D14" s="2"/>
      <c r="AB14" s="2"/>
      <c r="AC14" s="1"/>
    </row>
    <row r="15" spans="1:89" x14ac:dyDescent="0.25">
      <c r="C15" s="1"/>
      <c r="D15" s="2"/>
      <c r="AB15" s="2"/>
      <c r="AC15" s="1"/>
    </row>
    <row r="16" spans="1:89" x14ac:dyDescent="0.25">
      <c r="C16" s="1"/>
      <c r="D16" s="2"/>
      <c r="AB16" s="2"/>
      <c r="AC16" s="1"/>
    </row>
    <row r="17" spans="3:29" x14ac:dyDescent="0.25">
      <c r="C17" s="1"/>
      <c r="D17" s="2"/>
      <c r="AB17" s="2"/>
      <c r="AC17" s="1"/>
    </row>
    <row r="18" spans="3:29" x14ac:dyDescent="0.25">
      <c r="C18" s="1"/>
      <c r="D18" s="2"/>
      <c r="AB18" s="2"/>
      <c r="AC18" s="1"/>
    </row>
    <row r="19" spans="3:29" x14ac:dyDescent="0.25">
      <c r="C19" s="1"/>
      <c r="D19" s="2"/>
      <c r="AB19" s="2"/>
      <c r="AC19" s="1"/>
    </row>
    <row r="20" spans="3:29" x14ac:dyDescent="0.25">
      <c r="C20" s="1"/>
      <c r="D20" s="2"/>
      <c r="AB20" s="2"/>
      <c r="AC20" s="1"/>
    </row>
    <row r="21" spans="3:29" x14ac:dyDescent="0.25">
      <c r="C21" s="1"/>
      <c r="D21" s="2"/>
      <c r="AB21" s="2"/>
      <c r="AC21" s="1"/>
    </row>
    <row r="22" spans="3:29" x14ac:dyDescent="0.25">
      <c r="C22" s="1"/>
      <c r="D22" s="2"/>
      <c r="AB22" s="2"/>
      <c r="AC22" s="1"/>
    </row>
    <row r="23" spans="3:29" x14ac:dyDescent="0.25">
      <c r="C23" s="1"/>
      <c r="D23" s="2"/>
      <c r="AB23" s="2"/>
      <c r="AC23" s="1"/>
    </row>
    <row r="24" spans="3:29" x14ac:dyDescent="0.25">
      <c r="C24" s="1"/>
      <c r="D24" s="2"/>
      <c r="AB24" s="2"/>
      <c r="AC24" s="1"/>
    </row>
    <row r="25" spans="3:29" x14ac:dyDescent="0.25">
      <c r="C25" s="1"/>
      <c r="D25" s="2"/>
      <c r="AB25" s="2"/>
      <c r="AC25" s="1"/>
    </row>
    <row r="26" spans="3:29" x14ac:dyDescent="0.25">
      <c r="C26" s="1"/>
      <c r="D26" s="2"/>
      <c r="AB26" s="2"/>
      <c r="AC26" s="1"/>
    </row>
    <row r="27" spans="3:29" x14ac:dyDescent="0.25">
      <c r="C27" s="1"/>
      <c r="D27" s="2"/>
      <c r="AB27" s="2"/>
      <c r="AC27" s="1"/>
    </row>
    <row r="28" spans="3:29" x14ac:dyDescent="0.25">
      <c r="C28" s="1"/>
      <c r="D28" s="2"/>
      <c r="AB28" s="2"/>
      <c r="AC28" s="1"/>
    </row>
    <row r="29" spans="3:29" x14ac:dyDescent="0.25">
      <c r="C29" s="1"/>
      <c r="D29" s="2"/>
      <c r="AB29" s="2"/>
      <c r="AC29" s="1"/>
    </row>
    <row r="30" spans="3:29" x14ac:dyDescent="0.25">
      <c r="C30" s="1"/>
      <c r="D30" s="2"/>
      <c r="AB30" s="2"/>
      <c r="AC30" s="1"/>
    </row>
    <row r="31" spans="3:29" x14ac:dyDescent="0.25">
      <c r="C31" s="1"/>
      <c r="D31" s="2"/>
      <c r="AB31" s="2"/>
      <c r="AC31" s="1"/>
    </row>
    <row r="32" spans="3:29" x14ac:dyDescent="0.25">
      <c r="C32" s="1"/>
      <c r="D32" s="2"/>
      <c r="AB32" s="2"/>
      <c r="AC32" s="1"/>
    </row>
    <row r="33" spans="3:29" x14ac:dyDescent="0.25">
      <c r="C33" s="1"/>
      <c r="D33" s="2"/>
      <c r="AB33" s="2"/>
      <c r="AC33" s="1"/>
    </row>
    <row r="34" spans="3:29" x14ac:dyDescent="0.25">
      <c r="C34" s="1"/>
      <c r="D34" s="2"/>
      <c r="AB34" s="2"/>
      <c r="AC34" s="1"/>
    </row>
    <row r="35" spans="3:29" x14ac:dyDescent="0.25">
      <c r="C35" s="1"/>
      <c r="D35" s="2"/>
      <c r="AB35" s="2"/>
      <c r="AC35" s="1"/>
    </row>
    <row r="36" spans="3:29" x14ac:dyDescent="0.25">
      <c r="C36" s="1"/>
      <c r="D36" s="2"/>
      <c r="AB36" s="2"/>
      <c r="AC36" s="1"/>
    </row>
    <row r="37" spans="3:29" x14ac:dyDescent="0.25">
      <c r="C37" s="1"/>
      <c r="D37" s="2"/>
      <c r="AB37" s="2"/>
      <c r="AC37" s="1"/>
    </row>
    <row r="38" spans="3:29" x14ac:dyDescent="0.25">
      <c r="C38" s="1"/>
      <c r="D38" s="2"/>
      <c r="AB38" s="2"/>
      <c r="AC38" s="1"/>
    </row>
    <row r="39" spans="3:29" x14ac:dyDescent="0.25">
      <c r="C39" s="1"/>
      <c r="D39" s="2"/>
      <c r="AB39" s="2"/>
      <c r="AC39" s="1"/>
    </row>
    <row r="40" spans="3:29" x14ac:dyDescent="0.25">
      <c r="C40" s="1"/>
      <c r="D40" s="2"/>
      <c r="AB40" s="2"/>
      <c r="AC40" s="1"/>
    </row>
    <row r="41" spans="3:29" x14ac:dyDescent="0.25">
      <c r="C41" s="1"/>
      <c r="D41" s="2"/>
      <c r="AB41" s="2"/>
      <c r="AC41" s="1"/>
    </row>
    <row r="42" spans="3:29" x14ac:dyDescent="0.25">
      <c r="C42" s="1"/>
      <c r="D42" s="2"/>
      <c r="AB42" s="2"/>
      <c r="AC42" s="1"/>
    </row>
    <row r="43" spans="3:29" x14ac:dyDescent="0.25">
      <c r="C43" s="1"/>
      <c r="D43" s="2"/>
      <c r="AB43" s="2"/>
      <c r="AC43" s="1"/>
    </row>
    <row r="44" spans="3:29" x14ac:dyDescent="0.25">
      <c r="C44" s="1"/>
      <c r="D44" s="2"/>
      <c r="AB44" s="2"/>
      <c r="AC44" s="1"/>
    </row>
    <row r="45" spans="3:29" x14ac:dyDescent="0.25">
      <c r="C45" s="1"/>
      <c r="D45" s="2"/>
      <c r="AB45" s="2"/>
      <c r="AC45" s="1"/>
    </row>
    <row r="46" spans="3:29" x14ac:dyDescent="0.25">
      <c r="C46" s="1"/>
      <c r="D46" s="2"/>
      <c r="AB46" s="2"/>
      <c r="AC46" s="1"/>
    </row>
    <row r="47" spans="3:29" x14ac:dyDescent="0.25">
      <c r="C47" s="1"/>
      <c r="D47" s="2"/>
      <c r="AB47" s="2"/>
      <c r="AC47" s="1"/>
    </row>
    <row r="48" spans="3:29" x14ac:dyDescent="0.25">
      <c r="C48" s="1"/>
      <c r="D48" s="2"/>
      <c r="AB48" s="2"/>
      <c r="AC48" s="1"/>
    </row>
    <row r="49" spans="3:29" x14ac:dyDescent="0.25">
      <c r="C49" s="1"/>
      <c r="D49" s="2"/>
      <c r="AB49" s="2"/>
      <c r="AC49" s="1"/>
    </row>
    <row r="50" spans="3:29" x14ac:dyDescent="0.25">
      <c r="C50" s="1"/>
      <c r="D50" s="2"/>
      <c r="AB50" s="2"/>
      <c r="AC50" s="1"/>
    </row>
    <row r="51" spans="3:29" x14ac:dyDescent="0.25">
      <c r="C51" s="1"/>
      <c r="D51" s="2"/>
      <c r="AB51" s="2"/>
      <c r="AC51" s="1"/>
    </row>
    <row r="52" spans="3:29" x14ac:dyDescent="0.25">
      <c r="C52" s="1"/>
      <c r="D52" s="2"/>
      <c r="AB52" s="2"/>
      <c r="AC52" s="1"/>
    </row>
    <row r="53" spans="3:29" x14ac:dyDescent="0.25">
      <c r="C53" s="1"/>
      <c r="D53" s="2"/>
      <c r="AB53" s="2"/>
      <c r="AC53" s="1"/>
    </row>
    <row r="54" spans="3:29" x14ac:dyDescent="0.25">
      <c r="C54" s="1"/>
      <c r="D54" s="2"/>
      <c r="AB54" s="2"/>
      <c r="AC54" s="1"/>
    </row>
    <row r="55" spans="3:29" x14ac:dyDescent="0.25">
      <c r="C55" s="1"/>
      <c r="D55" s="2"/>
      <c r="AB55" s="2"/>
      <c r="AC55" s="1"/>
    </row>
    <row r="56" spans="3:29" x14ac:dyDescent="0.25">
      <c r="C56" s="1"/>
      <c r="D56" s="2"/>
      <c r="AB56" s="2"/>
      <c r="AC56" s="1"/>
    </row>
    <row r="57" spans="3:29" x14ac:dyDescent="0.25">
      <c r="C57" s="1"/>
      <c r="D57" s="2"/>
      <c r="AB57" s="2"/>
      <c r="AC57" s="1"/>
    </row>
    <row r="58" spans="3:29" x14ac:dyDescent="0.25">
      <c r="C58" s="1"/>
      <c r="D58" s="2"/>
      <c r="AB58" s="2"/>
      <c r="AC58" s="1"/>
    </row>
    <row r="59" spans="3:29" x14ac:dyDescent="0.25">
      <c r="C59" s="1"/>
      <c r="D59" s="2"/>
      <c r="AB59" s="2"/>
      <c r="AC59" s="1"/>
    </row>
    <row r="60" spans="3:29" x14ac:dyDescent="0.25">
      <c r="C60" s="1"/>
      <c r="D60" s="2"/>
      <c r="AB60" s="2"/>
      <c r="AC60" s="1"/>
    </row>
    <row r="61" spans="3:29" x14ac:dyDescent="0.25">
      <c r="C61" s="1"/>
      <c r="D61" s="2"/>
      <c r="AB61" s="2"/>
      <c r="AC61" s="1"/>
    </row>
    <row r="62" spans="3:29" x14ac:dyDescent="0.25">
      <c r="C62" s="1"/>
      <c r="D62" s="2"/>
      <c r="AB62" s="2"/>
      <c r="AC62" s="1"/>
    </row>
    <row r="63" spans="3:29" x14ac:dyDescent="0.25">
      <c r="C63" s="1"/>
      <c r="D63" s="2"/>
      <c r="AB63" s="2"/>
      <c r="AC63" s="1"/>
    </row>
    <row r="64" spans="3:29" x14ac:dyDescent="0.25">
      <c r="C64" s="1"/>
      <c r="D64" s="2"/>
      <c r="AB64" s="2"/>
      <c r="AC64" s="1"/>
    </row>
    <row r="65" spans="3:29" x14ac:dyDescent="0.25">
      <c r="C65" s="1"/>
      <c r="D65" s="2"/>
      <c r="AB65" s="2"/>
      <c r="AC65" s="1"/>
    </row>
    <row r="66" spans="3:29" x14ac:dyDescent="0.25">
      <c r="C66" s="1"/>
      <c r="D66" s="2"/>
      <c r="AB66" s="2"/>
      <c r="AC66" s="1"/>
    </row>
    <row r="67" spans="3:29" x14ac:dyDescent="0.25">
      <c r="C67" s="1"/>
      <c r="D67" s="2"/>
      <c r="AB67" s="2"/>
      <c r="AC67" s="1"/>
    </row>
    <row r="68" spans="3:29" x14ac:dyDescent="0.25">
      <c r="C68" s="1"/>
      <c r="D68" s="2"/>
      <c r="AB68" s="2"/>
      <c r="AC68" s="1"/>
    </row>
    <row r="69" spans="3:29" x14ac:dyDescent="0.25">
      <c r="C69" s="1"/>
      <c r="D69" s="2"/>
      <c r="AB69" s="2"/>
      <c r="AC69" s="1"/>
    </row>
    <row r="70" spans="3:29" x14ac:dyDescent="0.25">
      <c r="C70" s="1"/>
      <c r="D70" s="2"/>
      <c r="AB70" s="2"/>
      <c r="AC70" s="1"/>
    </row>
    <row r="71" spans="3:29" x14ac:dyDescent="0.25">
      <c r="C71" s="1"/>
      <c r="D71" s="2"/>
      <c r="AB71" s="2"/>
      <c r="AC71" s="1"/>
    </row>
    <row r="72" spans="3:29" x14ac:dyDescent="0.25">
      <c r="C72" s="1"/>
      <c r="D72" s="2"/>
      <c r="AB72" s="2"/>
      <c r="AC72" s="1"/>
    </row>
    <row r="73" spans="3:29" x14ac:dyDescent="0.25">
      <c r="C73" s="1"/>
      <c r="D73" s="2"/>
      <c r="AB73" s="2"/>
      <c r="AC73" s="1"/>
    </row>
    <row r="74" spans="3:29" x14ac:dyDescent="0.25">
      <c r="C74" s="1"/>
      <c r="D74" s="2"/>
      <c r="AB74" s="2"/>
      <c r="AC74" s="1"/>
    </row>
    <row r="75" spans="3:29" x14ac:dyDescent="0.25">
      <c r="C75" s="1"/>
      <c r="D75" s="2"/>
      <c r="AB75" s="2"/>
      <c r="AC75" s="1"/>
    </row>
    <row r="76" spans="3:29" x14ac:dyDescent="0.25">
      <c r="C76" s="1"/>
      <c r="D76" s="2"/>
      <c r="AB76" s="2"/>
      <c r="AC76" s="1"/>
    </row>
    <row r="77" spans="3:29" x14ac:dyDescent="0.25">
      <c r="C77" s="1"/>
      <c r="D77" s="2"/>
      <c r="AB77" s="2"/>
      <c r="AC77" s="1"/>
    </row>
    <row r="78" spans="3:29" x14ac:dyDescent="0.25">
      <c r="C78" s="1"/>
      <c r="D78" s="2"/>
      <c r="AB78" s="2"/>
      <c r="AC78" s="1"/>
    </row>
    <row r="79" spans="3:29" x14ac:dyDescent="0.25">
      <c r="C79" s="1"/>
      <c r="D79" s="2"/>
      <c r="AB79" s="2"/>
      <c r="AC79" s="1"/>
    </row>
    <row r="80" spans="3:29" x14ac:dyDescent="0.25">
      <c r="C80" s="1"/>
      <c r="D80" s="2"/>
      <c r="AB80" s="2"/>
      <c r="AC80" s="1"/>
    </row>
    <row r="81" spans="3:29" x14ac:dyDescent="0.25">
      <c r="C81" s="1"/>
      <c r="D81" s="2"/>
      <c r="AB81" s="2"/>
      <c r="AC81" s="1"/>
    </row>
    <row r="82" spans="3:29" x14ac:dyDescent="0.25">
      <c r="C82" s="1"/>
      <c r="D82" s="2"/>
      <c r="AB82" s="2"/>
      <c r="AC82" s="1"/>
    </row>
    <row r="83" spans="3:29" x14ac:dyDescent="0.25">
      <c r="C83" s="1"/>
      <c r="D83" s="2"/>
      <c r="AB83" s="2"/>
      <c r="AC83" s="1"/>
    </row>
    <row r="84" spans="3:29" x14ac:dyDescent="0.25">
      <c r="C84" s="1"/>
      <c r="D84" s="2"/>
      <c r="AB84" s="2"/>
      <c r="AC84" s="1"/>
    </row>
    <row r="85" spans="3:29" x14ac:dyDescent="0.25">
      <c r="C85" s="1"/>
      <c r="D85" s="2"/>
      <c r="AB85" s="2"/>
      <c r="AC85" s="1"/>
    </row>
    <row r="86" spans="3:29" x14ac:dyDescent="0.25">
      <c r="C86" s="1"/>
      <c r="D86" s="2"/>
      <c r="AB86" s="2"/>
      <c r="AC86" s="1"/>
    </row>
    <row r="87" spans="3:29" x14ac:dyDescent="0.25">
      <c r="C87" s="1"/>
      <c r="D87" s="2"/>
      <c r="AB87" s="2"/>
      <c r="AC87" s="1"/>
    </row>
    <row r="88" spans="3:29" x14ac:dyDescent="0.25">
      <c r="C88" s="1"/>
      <c r="D88" s="2"/>
      <c r="AB88" s="2"/>
      <c r="AC88" s="1"/>
    </row>
    <row r="89" spans="3:29" x14ac:dyDescent="0.25">
      <c r="C89" s="1"/>
      <c r="D89" s="2"/>
      <c r="AB89" s="2"/>
      <c r="AC89" s="1"/>
    </row>
    <row r="90" spans="3:29" x14ac:dyDescent="0.25">
      <c r="C90" s="1"/>
      <c r="D90" s="2"/>
      <c r="AB90" s="2"/>
      <c r="AC90" s="1"/>
    </row>
    <row r="91" spans="3:29" x14ac:dyDescent="0.25">
      <c r="C91" s="1"/>
      <c r="D91" s="2"/>
      <c r="AB91" s="2"/>
      <c r="AC91" s="1"/>
    </row>
    <row r="92" spans="3:29" x14ac:dyDescent="0.25">
      <c r="C92" s="1"/>
      <c r="D92" s="2"/>
      <c r="AB92" s="2"/>
      <c r="AC92" s="1"/>
    </row>
    <row r="93" spans="3:29" x14ac:dyDescent="0.25">
      <c r="C93" s="1"/>
      <c r="D93" s="2"/>
      <c r="AB93" s="2"/>
      <c r="AC93" s="1"/>
    </row>
    <row r="94" spans="3:29" x14ac:dyDescent="0.25">
      <c r="C94" s="1"/>
      <c r="D94" s="2"/>
      <c r="AB94" s="2"/>
      <c r="AC94" s="1"/>
    </row>
    <row r="95" spans="3:29" x14ac:dyDescent="0.25">
      <c r="C95" s="1"/>
      <c r="D95" s="2"/>
      <c r="AB95" s="2"/>
      <c r="AC95" s="1"/>
    </row>
    <row r="96" spans="3:29" x14ac:dyDescent="0.25">
      <c r="C96" s="1"/>
      <c r="D96" s="2"/>
      <c r="AB96" s="2"/>
      <c r="AC96" s="1"/>
    </row>
    <row r="97" spans="3:29" x14ac:dyDescent="0.25">
      <c r="C97" s="1"/>
      <c r="D97" s="2"/>
      <c r="AB97" s="2"/>
      <c r="AC97" s="1"/>
    </row>
    <row r="98" spans="3:29" x14ac:dyDescent="0.25">
      <c r="C98" s="1"/>
      <c r="D98" s="2"/>
      <c r="AB98" s="2"/>
      <c r="AC98" s="1"/>
    </row>
    <row r="99" spans="3:29" x14ac:dyDescent="0.25">
      <c r="C99" s="1"/>
      <c r="D99" s="2"/>
      <c r="AB99" s="2"/>
      <c r="AC99" s="1"/>
    </row>
    <row r="100" spans="3:29" x14ac:dyDescent="0.25">
      <c r="C100" s="1"/>
      <c r="D100" s="2"/>
      <c r="AB100" s="2"/>
      <c r="AC100" s="1"/>
    </row>
    <row r="101" spans="3:29" x14ac:dyDescent="0.25">
      <c r="C101" s="1"/>
      <c r="D101" s="2"/>
      <c r="AB101" s="2"/>
      <c r="AC101" s="1"/>
    </row>
    <row r="102" spans="3:29" x14ac:dyDescent="0.25">
      <c r="C102" s="1"/>
      <c r="D102" s="2"/>
      <c r="AB102" s="2"/>
      <c r="AC102" s="1"/>
    </row>
    <row r="103" spans="3:29" x14ac:dyDescent="0.25">
      <c r="C103" s="1"/>
      <c r="D103" s="2"/>
      <c r="AB103" s="2"/>
      <c r="AC103" s="1"/>
    </row>
    <row r="104" spans="3:29" x14ac:dyDescent="0.25">
      <c r="C104" s="1"/>
      <c r="D104" s="2"/>
      <c r="AB104" s="2"/>
      <c r="AC104" s="1"/>
    </row>
    <row r="105" spans="3:29" x14ac:dyDescent="0.25">
      <c r="C105" s="1"/>
      <c r="D105" s="2"/>
      <c r="AB105" s="2"/>
      <c r="AC105" s="1"/>
    </row>
    <row r="106" spans="3:29" x14ac:dyDescent="0.25">
      <c r="C106" s="1"/>
      <c r="D106" s="2"/>
      <c r="AB106" s="2"/>
      <c r="AC106" s="1"/>
    </row>
    <row r="107" spans="3:29" x14ac:dyDescent="0.25">
      <c r="C107" s="1"/>
      <c r="D107" s="2"/>
      <c r="AB107" s="2"/>
      <c r="AC107" s="1"/>
    </row>
    <row r="108" spans="3:29" x14ac:dyDescent="0.25">
      <c r="C108" s="1"/>
      <c r="D108" s="2"/>
      <c r="AB108" s="2"/>
      <c r="AC108" s="1"/>
    </row>
    <row r="109" spans="3:29" x14ac:dyDescent="0.25">
      <c r="C109" s="1"/>
      <c r="D109" s="2"/>
      <c r="AB109" s="2"/>
      <c r="AC109" s="1"/>
    </row>
    <row r="110" spans="3:29" x14ac:dyDescent="0.25">
      <c r="C110" s="1"/>
      <c r="D110" s="2"/>
      <c r="AB110" s="2"/>
      <c r="AC110" s="1"/>
    </row>
    <row r="111" spans="3:29" x14ac:dyDescent="0.25">
      <c r="C111" s="1"/>
      <c r="D111" s="2"/>
      <c r="AB111" s="2"/>
      <c r="AC111" s="1"/>
    </row>
    <row r="112" spans="3:29" x14ac:dyDescent="0.25">
      <c r="C112" s="1"/>
      <c r="D112" s="2"/>
      <c r="AB112" s="2"/>
      <c r="AC112" s="1"/>
    </row>
    <row r="113" spans="3:29" x14ac:dyDescent="0.25">
      <c r="C113" s="1"/>
      <c r="D113" s="2"/>
      <c r="AB113" s="2"/>
      <c r="AC113" s="1"/>
    </row>
    <row r="114" spans="3:29" x14ac:dyDescent="0.25">
      <c r="C114" s="1"/>
      <c r="D114" s="2"/>
      <c r="AB114" s="2"/>
      <c r="AC114" s="1"/>
    </row>
    <row r="115" spans="3:29" x14ac:dyDescent="0.25">
      <c r="C115" s="1"/>
      <c r="D115" s="2"/>
      <c r="AB115" s="2"/>
      <c r="AC115" s="1"/>
    </row>
    <row r="116" spans="3:29" x14ac:dyDescent="0.25">
      <c r="C116" s="1"/>
      <c r="D116" s="2"/>
      <c r="AB116" s="2"/>
      <c r="AC116" s="1"/>
    </row>
    <row r="117" spans="3:29" x14ac:dyDescent="0.25">
      <c r="C117" s="1"/>
      <c r="D117" s="2"/>
      <c r="AB117" s="2"/>
      <c r="AC117" s="1"/>
    </row>
    <row r="118" spans="3:29" x14ac:dyDescent="0.25">
      <c r="C118" s="1"/>
      <c r="D118" s="2"/>
      <c r="AB118" s="2"/>
      <c r="AC118" s="1"/>
    </row>
    <row r="119" spans="3:29" x14ac:dyDescent="0.25">
      <c r="C119" s="1"/>
      <c r="D119" s="2"/>
      <c r="AB119" s="2"/>
      <c r="AC119" s="1"/>
    </row>
    <row r="120" spans="3:29" x14ac:dyDescent="0.25">
      <c r="C120" s="1"/>
      <c r="D120" s="2"/>
      <c r="AB120" s="2"/>
      <c r="AC120" s="1"/>
    </row>
    <row r="121" spans="3:29" x14ac:dyDescent="0.25">
      <c r="C121" s="1"/>
      <c r="D121" s="2"/>
      <c r="AB121" s="2"/>
      <c r="AC121" s="1"/>
    </row>
    <row r="122" spans="3:29" x14ac:dyDescent="0.25">
      <c r="C122" s="1"/>
      <c r="D122" s="2"/>
      <c r="AB122" s="2"/>
      <c r="AC122" s="1"/>
    </row>
    <row r="123" spans="3:29" x14ac:dyDescent="0.25">
      <c r="C123" s="1"/>
      <c r="D123" s="2"/>
      <c r="AB123" s="2"/>
      <c r="AC123" s="1"/>
    </row>
    <row r="124" spans="3:29" x14ac:dyDescent="0.25">
      <c r="C124" s="1"/>
      <c r="D124" s="2"/>
      <c r="AB124" s="2"/>
      <c r="AC124" s="1"/>
    </row>
    <row r="125" spans="3:29" x14ac:dyDescent="0.25">
      <c r="C125" s="1"/>
      <c r="D125" s="2"/>
      <c r="AB125" s="2"/>
      <c r="AC125" s="1"/>
    </row>
    <row r="126" spans="3:29" x14ac:dyDescent="0.25">
      <c r="C126" s="1"/>
      <c r="D126" s="2"/>
      <c r="AB126" s="2"/>
      <c r="AC126" s="1"/>
    </row>
    <row r="127" spans="3:29" x14ac:dyDescent="0.25">
      <c r="C127" s="1"/>
      <c r="D127" s="2"/>
      <c r="AB127" s="2"/>
      <c r="AC127" s="1"/>
    </row>
    <row r="128" spans="3:29" x14ac:dyDescent="0.25">
      <c r="C128" s="1"/>
      <c r="D128" s="2"/>
      <c r="AB128" s="2"/>
      <c r="AC128" s="1"/>
    </row>
    <row r="129" spans="3:29" x14ac:dyDescent="0.25">
      <c r="C129" s="1"/>
      <c r="D129" s="2"/>
      <c r="AB129" s="2"/>
      <c r="AC129" s="1"/>
    </row>
    <row r="130" spans="3:29" x14ac:dyDescent="0.25">
      <c r="C130" s="1"/>
      <c r="D130" s="2"/>
      <c r="AB130" s="2"/>
      <c r="AC130" s="1"/>
    </row>
    <row r="131" spans="3:29" x14ac:dyDescent="0.25">
      <c r="C131" s="1"/>
      <c r="D131" s="2"/>
      <c r="AB131" s="2"/>
      <c r="AC131" s="1"/>
    </row>
    <row r="132" spans="3:29" x14ac:dyDescent="0.25">
      <c r="C132" s="1"/>
      <c r="D132" s="2"/>
      <c r="AB132" s="2"/>
      <c r="AC132" s="1"/>
    </row>
    <row r="133" spans="3:29" x14ac:dyDescent="0.25">
      <c r="C133" s="1"/>
      <c r="D133" s="2"/>
      <c r="AB133" s="2"/>
      <c r="AC133" s="1"/>
    </row>
    <row r="134" spans="3:29" x14ac:dyDescent="0.25">
      <c r="C134" s="1"/>
      <c r="D134" s="2"/>
      <c r="AB134" s="2"/>
      <c r="AC134" s="1"/>
    </row>
    <row r="135" spans="3:29" x14ac:dyDescent="0.25">
      <c r="C135" s="1"/>
      <c r="D135" s="2"/>
      <c r="AB135" s="2"/>
      <c r="AC135" s="1"/>
    </row>
    <row r="136" spans="3:29" x14ac:dyDescent="0.25">
      <c r="C136" s="1"/>
      <c r="D136" s="2"/>
      <c r="AB136" s="2"/>
      <c r="AC136" s="1"/>
    </row>
    <row r="137" spans="3:29" x14ac:dyDescent="0.25">
      <c r="C137" s="1"/>
      <c r="D137" s="2"/>
      <c r="AB137" s="2"/>
      <c r="AC137" s="1"/>
    </row>
    <row r="138" spans="3:29" x14ac:dyDescent="0.25">
      <c r="C138" s="1"/>
      <c r="D138" s="2"/>
      <c r="AB138" s="2"/>
      <c r="AC138" s="1"/>
    </row>
    <row r="139" spans="3:29" x14ac:dyDescent="0.25">
      <c r="C139" s="1"/>
      <c r="D139" s="2"/>
      <c r="AB139" s="2"/>
      <c r="AC139" s="1"/>
    </row>
    <row r="140" spans="3:29" x14ac:dyDescent="0.25">
      <c r="C140" s="1"/>
      <c r="D140" s="2"/>
      <c r="AB140" s="2"/>
      <c r="AC140" s="1"/>
    </row>
    <row r="141" spans="3:29" x14ac:dyDescent="0.25">
      <c r="C141" s="1"/>
      <c r="D141" s="2"/>
      <c r="AB141" s="2"/>
      <c r="AC141" s="1"/>
    </row>
    <row r="142" spans="3:29" x14ac:dyDescent="0.25">
      <c r="C142" s="1"/>
      <c r="D142" s="2"/>
      <c r="AB142" s="2"/>
      <c r="AC142" s="1"/>
    </row>
    <row r="143" spans="3:29" x14ac:dyDescent="0.25">
      <c r="C143" s="1"/>
      <c r="D143" s="2"/>
      <c r="AB143" s="2"/>
      <c r="AC143" s="1"/>
    </row>
    <row r="144" spans="3:29" x14ac:dyDescent="0.25">
      <c r="C144" s="1"/>
      <c r="D144" s="2"/>
      <c r="AB144" s="2"/>
      <c r="AC144" s="1"/>
    </row>
    <row r="145" spans="3:29" x14ac:dyDescent="0.25">
      <c r="C145" s="1"/>
      <c r="D145" s="2"/>
      <c r="AB145" s="2"/>
      <c r="AC145" s="1"/>
    </row>
    <row r="146" spans="3:29" x14ac:dyDescent="0.25">
      <c r="C146" s="1"/>
      <c r="D146" s="2"/>
      <c r="AB146" s="2"/>
      <c r="AC146" s="1"/>
    </row>
    <row r="147" spans="3:29" x14ac:dyDescent="0.25">
      <c r="C147" s="1"/>
      <c r="D147" s="2"/>
      <c r="AB147" s="2"/>
      <c r="AC147" s="1"/>
    </row>
    <row r="148" spans="3:29" x14ac:dyDescent="0.25">
      <c r="C148" s="1"/>
      <c r="D148" s="2"/>
      <c r="AB148" s="2"/>
      <c r="AC148" s="1"/>
    </row>
    <row r="149" spans="3:29" x14ac:dyDescent="0.25">
      <c r="C149" s="1"/>
      <c r="D149" s="2"/>
      <c r="AB149" s="2"/>
      <c r="AC149" s="1"/>
    </row>
    <row r="150" spans="3:29" x14ac:dyDescent="0.25">
      <c r="C150" s="1"/>
      <c r="D150" s="2"/>
      <c r="AB150" s="2"/>
      <c r="AC150" s="1"/>
    </row>
    <row r="151" spans="3:29" x14ac:dyDescent="0.25">
      <c r="C151" s="1"/>
      <c r="D151" s="2"/>
      <c r="AB151" s="2"/>
      <c r="AC151" s="1"/>
    </row>
    <row r="152" spans="3:29" x14ac:dyDescent="0.25">
      <c r="C152" s="1"/>
      <c r="D152" s="2"/>
      <c r="AB152" s="2"/>
      <c r="AC152" s="1"/>
    </row>
    <row r="153" spans="3:29" x14ac:dyDescent="0.25">
      <c r="C153" s="1"/>
      <c r="D153" s="2"/>
      <c r="AB153" s="2"/>
      <c r="AC153" s="1"/>
    </row>
    <row r="154" spans="3:29" x14ac:dyDescent="0.25">
      <c r="C154" s="1"/>
      <c r="D154" s="2"/>
      <c r="AB154" s="2"/>
      <c r="AC154" s="1"/>
    </row>
    <row r="155" spans="3:29" x14ac:dyDescent="0.25">
      <c r="C155" s="1"/>
      <c r="D155" s="2"/>
      <c r="AB155" s="2"/>
      <c r="AC155" s="1"/>
    </row>
    <row r="156" spans="3:29" x14ac:dyDescent="0.25">
      <c r="C156" s="1"/>
      <c r="D156" s="2"/>
      <c r="AB156" s="2"/>
      <c r="AC156" s="1"/>
    </row>
    <row r="157" spans="3:29" x14ac:dyDescent="0.25">
      <c r="C157" s="1"/>
      <c r="D157" s="2"/>
      <c r="AB157" s="2"/>
      <c r="AC157" s="1"/>
    </row>
    <row r="158" spans="3:29" x14ac:dyDescent="0.25">
      <c r="C158" s="1"/>
      <c r="D158" s="2"/>
      <c r="AB158" s="2"/>
      <c r="AC158" s="1"/>
    </row>
    <row r="159" spans="3:29" x14ac:dyDescent="0.25">
      <c r="C159" s="1"/>
      <c r="D159" s="2"/>
      <c r="AB159" s="2"/>
      <c r="AC159" s="1"/>
    </row>
    <row r="160" spans="3:29" x14ac:dyDescent="0.25">
      <c r="C160" s="1"/>
      <c r="D160" s="2"/>
      <c r="AB160" s="2"/>
      <c r="AC160" s="1"/>
    </row>
    <row r="161" spans="3:29" x14ac:dyDescent="0.25">
      <c r="C161" s="1"/>
      <c r="D161" s="2"/>
      <c r="AB161" s="2"/>
      <c r="AC161" s="1"/>
    </row>
    <row r="162" spans="3:29" x14ac:dyDescent="0.25">
      <c r="C162" s="1"/>
      <c r="D162" s="2"/>
      <c r="AB162" s="2"/>
      <c r="AC162" s="1"/>
    </row>
    <row r="163" spans="3:29" x14ac:dyDescent="0.25">
      <c r="C163" s="1"/>
      <c r="D163" s="2"/>
      <c r="AB163" s="2"/>
      <c r="AC163" s="1"/>
    </row>
    <row r="164" spans="3:29" x14ac:dyDescent="0.25">
      <c r="C164" s="1"/>
      <c r="D164" s="2"/>
      <c r="AB164" s="2"/>
      <c r="AC164" s="1"/>
    </row>
    <row r="165" spans="3:29" x14ac:dyDescent="0.25">
      <c r="C165" s="1"/>
      <c r="D165" s="2"/>
      <c r="AB165" s="2"/>
      <c r="AC165" s="1"/>
    </row>
    <row r="166" spans="3:29" x14ac:dyDescent="0.25">
      <c r="C166" s="1"/>
      <c r="D166" s="2"/>
      <c r="AB166" s="2"/>
      <c r="AC166" s="1"/>
    </row>
    <row r="167" spans="3:29" x14ac:dyDescent="0.25">
      <c r="C167" s="1"/>
      <c r="D167" s="2"/>
      <c r="AB167" s="2"/>
      <c r="AC167" s="1"/>
    </row>
    <row r="168" spans="3:29" x14ac:dyDescent="0.25">
      <c r="C168" s="1"/>
      <c r="D168" s="2"/>
      <c r="AB168" s="2"/>
      <c r="AC168" s="1"/>
    </row>
    <row r="169" spans="3:29" x14ac:dyDescent="0.25">
      <c r="C169" s="1"/>
      <c r="D169" s="2"/>
      <c r="AB169" s="2"/>
      <c r="AC169" s="1"/>
    </row>
    <row r="170" spans="3:29" x14ac:dyDescent="0.25">
      <c r="C170" s="1"/>
      <c r="D170" s="2"/>
      <c r="AB170" s="2"/>
      <c r="AC170" s="1"/>
    </row>
    <row r="171" spans="3:29" x14ac:dyDescent="0.25">
      <c r="C171" s="1"/>
      <c r="D171" s="2"/>
      <c r="AB171" s="2"/>
      <c r="AC171" s="1"/>
    </row>
    <row r="172" spans="3:29" x14ac:dyDescent="0.25">
      <c r="C172" s="1"/>
      <c r="D172" s="2"/>
      <c r="AB172" s="2"/>
      <c r="AC172" s="1"/>
    </row>
    <row r="173" spans="3:29" x14ac:dyDescent="0.25">
      <c r="C173" s="1"/>
      <c r="D173" s="2"/>
      <c r="AB173" s="2"/>
      <c r="AC173" s="1"/>
    </row>
    <row r="174" spans="3:29" x14ac:dyDescent="0.25">
      <c r="C174" s="1"/>
      <c r="D174" s="2"/>
      <c r="AB174" s="2"/>
      <c r="AC174" s="1"/>
    </row>
    <row r="175" spans="3:29" x14ac:dyDescent="0.25">
      <c r="C175" s="1"/>
      <c r="D175" s="2"/>
      <c r="AB175" s="2"/>
      <c r="AC175" s="1"/>
    </row>
    <row r="176" spans="3:29" x14ac:dyDescent="0.25">
      <c r="C176" s="1"/>
      <c r="D176" s="2"/>
      <c r="AB176" s="2"/>
      <c r="AC176" s="1"/>
    </row>
    <row r="177" spans="3:29" x14ac:dyDescent="0.25">
      <c r="C177" s="1"/>
      <c r="D177" s="2"/>
      <c r="AB177" s="2"/>
      <c r="AC177" s="1"/>
    </row>
    <row r="178" spans="3:29" x14ac:dyDescent="0.25">
      <c r="C178" s="1"/>
      <c r="D178" s="2"/>
      <c r="AB178" s="2"/>
      <c r="AC178" s="1"/>
    </row>
    <row r="179" spans="3:29" x14ac:dyDescent="0.25">
      <c r="C179" s="1"/>
      <c r="D179" s="2"/>
      <c r="AB179" s="2"/>
      <c r="AC179" s="1"/>
    </row>
    <row r="180" spans="3:29" x14ac:dyDescent="0.25">
      <c r="C180" s="1"/>
      <c r="D180" s="2"/>
      <c r="AB180" s="2"/>
      <c r="AC180" s="1"/>
    </row>
    <row r="181" spans="3:29" x14ac:dyDescent="0.25">
      <c r="C181" s="1"/>
      <c r="D181" s="2"/>
      <c r="AB181" s="2"/>
      <c r="AC181" s="1"/>
    </row>
    <row r="182" spans="3:29" x14ac:dyDescent="0.25">
      <c r="C182" s="1"/>
      <c r="D182" s="2"/>
      <c r="AB182" s="2"/>
      <c r="AC182" s="1"/>
    </row>
    <row r="183" spans="3:29" x14ac:dyDescent="0.25">
      <c r="C183" s="1"/>
      <c r="D183" s="2"/>
      <c r="AB183" s="2"/>
      <c r="AC183" s="1"/>
    </row>
    <row r="184" spans="3:29" x14ac:dyDescent="0.25">
      <c r="C184" s="1"/>
      <c r="D184" s="2"/>
      <c r="AB184" s="2"/>
      <c r="AC184" s="1"/>
    </row>
    <row r="185" spans="3:29" x14ac:dyDescent="0.25">
      <c r="C185" s="1"/>
      <c r="D185" s="2"/>
      <c r="AB185" s="2"/>
      <c r="AC185" s="1"/>
    </row>
    <row r="186" spans="3:29" x14ac:dyDescent="0.25">
      <c r="C186" s="1"/>
      <c r="D186" s="2"/>
      <c r="AB186" s="2"/>
      <c r="AC186" s="1"/>
    </row>
    <row r="187" spans="3:29" x14ac:dyDescent="0.25">
      <c r="C187" s="1"/>
      <c r="D187" s="2"/>
      <c r="AB187" s="2"/>
      <c r="AC187" s="1"/>
    </row>
    <row r="188" spans="3:29" x14ac:dyDescent="0.25">
      <c r="C188" s="1"/>
      <c r="D188" s="2"/>
      <c r="AB188" s="2"/>
      <c r="AC188" s="1"/>
    </row>
    <row r="189" spans="3:29" x14ac:dyDescent="0.25">
      <c r="C189" s="1"/>
      <c r="D189" s="2"/>
      <c r="AB189" s="2"/>
      <c r="AC189" s="1"/>
    </row>
    <row r="190" spans="3:29" x14ac:dyDescent="0.25">
      <c r="C190" s="1"/>
      <c r="D190" s="2"/>
      <c r="AB190" s="2"/>
      <c r="AC190" s="1"/>
    </row>
    <row r="191" spans="3:29" x14ac:dyDescent="0.25">
      <c r="C191" s="1"/>
      <c r="D191" s="2"/>
      <c r="AB191" s="2"/>
      <c r="AC191" s="1"/>
    </row>
    <row r="192" spans="3:29" x14ac:dyDescent="0.25">
      <c r="C192" s="1"/>
      <c r="D192" s="2"/>
      <c r="AB192" s="2"/>
      <c r="AC192" s="1"/>
    </row>
    <row r="193" spans="3:29" x14ac:dyDescent="0.25">
      <c r="C193" s="1"/>
      <c r="D193" s="2"/>
      <c r="AB193" s="2"/>
      <c r="AC193" s="1"/>
    </row>
    <row r="194" spans="3:29" x14ac:dyDescent="0.25">
      <c r="C194" s="1"/>
      <c r="D194" s="2"/>
      <c r="AB194" s="2"/>
      <c r="AC194" s="1"/>
    </row>
    <row r="195" spans="3:29" x14ac:dyDescent="0.25">
      <c r="C195" s="1"/>
      <c r="D195" s="2"/>
      <c r="AB195" s="2"/>
      <c r="AC195" s="1"/>
    </row>
    <row r="196" spans="3:29" x14ac:dyDescent="0.25">
      <c r="C196" s="1"/>
      <c r="D196" s="2"/>
      <c r="AB196" s="2"/>
      <c r="AC196" s="1"/>
    </row>
    <row r="197" spans="3:29" x14ac:dyDescent="0.25">
      <c r="C197" s="1"/>
      <c r="D197" s="2"/>
      <c r="AB197" s="2"/>
      <c r="AC197" s="1"/>
    </row>
    <row r="198" spans="3:29" x14ac:dyDescent="0.25">
      <c r="C198" s="1"/>
      <c r="D198" s="2"/>
      <c r="AB198" s="2"/>
      <c r="AC198" s="1"/>
    </row>
    <row r="199" spans="3:29" x14ac:dyDescent="0.25">
      <c r="C199" s="1"/>
      <c r="D199" s="2"/>
      <c r="AB199" s="2"/>
      <c r="AC199" s="1"/>
    </row>
    <row r="200" spans="3:29" x14ac:dyDescent="0.25">
      <c r="C200" s="1"/>
      <c r="D200" s="2"/>
      <c r="AB200" s="2"/>
      <c r="AC200" s="1"/>
    </row>
    <row r="201" spans="3:29" x14ac:dyDescent="0.25">
      <c r="C201" s="1"/>
      <c r="D201" s="2"/>
      <c r="AB201" s="2"/>
      <c r="AC201" s="1"/>
    </row>
    <row r="202" spans="3:29" x14ac:dyDescent="0.25">
      <c r="C202" s="1"/>
      <c r="D202" s="2"/>
      <c r="AB202" s="2"/>
      <c r="AC202" s="1"/>
    </row>
    <row r="203" spans="3:29" x14ac:dyDescent="0.25">
      <c r="C203" s="1"/>
      <c r="D203" s="2"/>
      <c r="AB203" s="2"/>
      <c r="AC203" s="1"/>
    </row>
    <row r="204" spans="3:29" x14ac:dyDescent="0.25">
      <c r="C204" s="1"/>
      <c r="D204" s="2"/>
      <c r="AB204" s="2"/>
      <c r="AC204" s="1"/>
    </row>
    <row r="205" spans="3:29" x14ac:dyDescent="0.25">
      <c r="C205" s="1"/>
      <c r="D205" s="2"/>
      <c r="AB205" s="2"/>
      <c r="AC205" s="1"/>
    </row>
    <row r="206" spans="3:29" x14ac:dyDescent="0.25">
      <c r="C206" s="1"/>
      <c r="D206" s="2"/>
      <c r="AB206" s="2"/>
      <c r="AC206" s="1"/>
    </row>
    <row r="207" spans="3:29" x14ac:dyDescent="0.25">
      <c r="C207" s="1"/>
      <c r="D207" s="2"/>
      <c r="AB207" s="2"/>
      <c r="AC207" s="1"/>
    </row>
    <row r="208" spans="3:29" x14ac:dyDescent="0.25">
      <c r="C208" s="1"/>
      <c r="D208" s="2"/>
      <c r="AB208" s="2"/>
      <c r="AC208" s="1"/>
    </row>
    <row r="209" spans="3:29" x14ac:dyDescent="0.25">
      <c r="C209" s="1"/>
      <c r="D209" s="2"/>
      <c r="AB209" s="2"/>
      <c r="AC209" s="1"/>
    </row>
    <row r="210" spans="3:29" x14ac:dyDescent="0.25">
      <c r="C210" s="1"/>
      <c r="D210" s="2"/>
      <c r="AB210" s="2"/>
      <c r="AC210" s="1"/>
    </row>
    <row r="211" spans="3:29" x14ac:dyDescent="0.25">
      <c r="C211" s="1"/>
      <c r="D211" s="2"/>
      <c r="AB211" s="2"/>
      <c r="AC211" s="1"/>
    </row>
    <row r="212" spans="3:29" x14ac:dyDescent="0.25">
      <c r="C212" s="1"/>
      <c r="D212" s="2"/>
      <c r="AB212" s="2"/>
      <c r="AC212" s="1"/>
    </row>
    <row r="213" spans="3:29" x14ac:dyDescent="0.25">
      <c r="C213" s="1"/>
      <c r="D213" s="2"/>
      <c r="AB213" s="2"/>
      <c r="AC213" s="1"/>
    </row>
    <row r="214" spans="3:29" x14ac:dyDescent="0.25">
      <c r="C214" s="1"/>
      <c r="D214" s="2"/>
      <c r="AB214" s="2"/>
      <c r="AC214" s="1"/>
    </row>
    <row r="215" spans="3:29" x14ac:dyDescent="0.25">
      <c r="C215" s="1"/>
      <c r="D215" s="2"/>
      <c r="AB215" s="2"/>
      <c r="AC215" s="1"/>
    </row>
    <row r="216" spans="3:29" x14ac:dyDescent="0.25">
      <c r="C216" s="1"/>
      <c r="D216" s="2"/>
      <c r="AB216" s="2"/>
      <c r="AC216" s="1"/>
    </row>
    <row r="217" spans="3:29" x14ac:dyDescent="0.25">
      <c r="C217" s="1"/>
      <c r="D217" s="2"/>
      <c r="AB217" s="2"/>
      <c r="AC217" s="1"/>
    </row>
    <row r="218" spans="3:29" x14ac:dyDescent="0.25">
      <c r="C218" s="1"/>
      <c r="D218" s="2"/>
      <c r="AB218" s="2"/>
      <c r="AC218" s="1"/>
    </row>
    <row r="219" spans="3:29" x14ac:dyDescent="0.25">
      <c r="C219" s="1"/>
      <c r="D219" s="2"/>
      <c r="AB219" s="2"/>
      <c r="AC219" s="1"/>
    </row>
    <row r="220" spans="3:29" x14ac:dyDescent="0.25">
      <c r="C220" s="1"/>
      <c r="D220" s="2"/>
      <c r="AB220" s="2"/>
      <c r="AC220" s="1"/>
    </row>
    <row r="221" spans="3:29" x14ac:dyDescent="0.25">
      <c r="C221" s="1"/>
      <c r="D221" s="2"/>
      <c r="AB221" s="2"/>
      <c r="AC221" s="1"/>
    </row>
    <row r="222" spans="3:29" x14ac:dyDescent="0.25">
      <c r="C222" s="1"/>
      <c r="D222" s="2"/>
      <c r="AB222" s="2"/>
      <c r="AC222" s="1"/>
    </row>
    <row r="223" spans="3:29" x14ac:dyDescent="0.25">
      <c r="C223" s="1"/>
      <c r="D223" s="2"/>
      <c r="AB223" s="2"/>
      <c r="AC223" s="1"/>
    </row>
    <row r="224" spans="3:29" x14ac:dyDescent="0.25">
      <c r="C224" s="1"/>
      <c r="D224" s="2"/>
      <c r="AB224" s="2"/>
      <c r="AC224" s="1"/>
    </row>
    <row r="225" spans="3:29" x14ac:dyDescent="0.25">
      <c r="C225" s="1"/>
      <c r="D225" s="2"/>
      <c r="AB225" s="2"/>
      <c r="AC225" s="1"/>
    </row>
    <row r="226" spans="3:29" x14ac:dyDescent="0.25">
      <c r="C226" s="1"/>
      <c r="D226" s="2"/>
      <c r="AB226" s="2"/>
      <c r="AC226" s="1"/>
    </row>
    <row r="227" spans="3:29" x14ac:dyDescent="0.25">
      <c r="C227" s="1"/>
      <c r="D227" s="2"/>
      <c r="AB227" s="2"/>
      <c r="AC227" s="1"/>
    </row>
    <row r="228" spans="3:29" x14ac:dyDescent="0.25">
      <c r="C228" s="1"/>
      <c r="D228" s="2"/>
      <c r="AB228" s="2"/>
      <c r="AC228" s="1"/>
    </row>
    <row r="229" spans="3:29" x14ac:dyDescent="0.25">
      <c r="C229" s="1"/>
      <c r="D229" s="2"/>
      <c r="AB229" s="2"/>
      <c r="AC229" s="1"/>
    </row>
    <row r="230" spans="3:29" x14ac:dyDescent="0.25">
      <c r="C230" s="1"/>
      <c r="D230" s="2"/>
      <c r="AB230" s="2"/>
      <c r="AC230" s="1"/>
    </row>
    <row r="231" spans="3:29" x14ac:dyDescent="0.25">
      <c r="C231" s="1"/>
      <c r="D231" s="2"/>
      <c r="AB231" s="2"/>
      <c r="AC231" s="1"/>
    </row>
    <row r="232" spans="3:29" x14ac:dyDescent="0.25">
      <c r="C232" s="1"/>
      <c r="D232" s="2"/>
      <c r="AB232" s="2"/>
      <c r="AC232" s="1"/>
    </row>
    <row r="233" spans="3:29" x14ac:dyDescent="0.25">
      <c r="C233" s="1"/>
      <c r="D233" s="2"/>
      <c r="AB233" s="2"/>
      <c r="AC233" s="1"/>
    </row>
    <row r="234" spans="3:29" x14ac:dyDescent="0.25">
      <c r="C234" s="1"/>
      <c r="D234" s="2"/>
      <c r="AB234" s="2"/>
      <c r="AC234" s="1"/>
    </row>
    <row r="235" spans="3:29" x14ac:dyDescent="0.25">
      <c r="C235" s="1"/>
      <c r="D235" s="2"/>
      <c r="AB235" s="2"/>
      <c r="AC235" s="1"/>
    </row>
    <row r="236" spans="3:29" x14ac:dyDescent="0.25">
      <c r="C236" s="1"/>
      <c r="D236" s="2"/>
      <c r="AB236" s="2"/>
      <c r="AC236" s="1"/>
    </row>
    <row r="237" spans="3:29" x14ac:dyDescent="0.25">
      <c r="C237" s="1"/>
      <c r="D237" s="2"/>
      <c r="AB237" s="2"/>
      <c r="AC237" s="1"/>
    </row>
    <row r="238" spans="3:29" x14ac:dyDescent="0.25">
      <c r="C238" s="1"/>
      <c r="D238" s="2"/>
      <c r="AB238" s="2"/>
      <c r="AC238" s="1"/>
    </row>
    <row r="239" spans="3:29" x14ac:dyDescent="0.25">
      <c r="C239" s="1"/>
      <c r="D239" s="2"/>
      <c r="AB239" s="2"/>
      <c r="AC239" s="1"/>
    </row>
    <row r="240" spans="3:29" x14ac:dyDescent="0.25">
      <c r="C240" s="1"/>
      <c r="D240" s="2"/>
      <c r="AB240" s="2"/>
      <c r="AC240" s="1"/>
    </row>
    <row r="241" spans="3:29" x14ac:dyDescent="0.25">
      <c r="C241" s="1"/>
      <c r="D241" s="2"/>
      <c r="AB241" s="2"/>
      <c r="AC241" s="1"/>
    </row>
    <row r="242" spans="3:29" x14ac:dyDescent="0.25">
      <c r="C242" s="1"/>
      <c r="D242" s="2"/>
      <c r="AB242" s="2"/>
      <c r="AC242" s="1"/>
    </row>
    <row r="243" spans="3:29" x14ac:dyDescent="0.25">
      <c r="C243" s="1"/>
      <c r="D243" s="2"/>
      <c r="AB243" s="2"/>
      <c r="AC243" s="1"/>
    </row>
    <row r="244" spans="3:29" x14ac:dyDescent="0.25">
      <c r="C244" s="1"/>
      <c r="D244" s="2"/>
      <c r="AB244" s="2"/>
      <c r="AC244" s="1"/>
    </row>
    <row r="245" spans="3:29" x14ac:dyDescent="0.25">
      <c r="C245" s="1"/>
      <c r="D245" s="2"/>
      <c r="AB245" s="2"/>
      <c r="AC245" s="1"/>
    </row>
    <row r="246" spans="3:29" x14ac:dyDescent="0.25">
      <c r="C246" s="1"/>
      <c r="D246" s="2"/>
      <c r="AB246" s="2"/>
      <c r="AC246" s="1"/>
    </row>
    <row r="247" spans="3:29" x14ac:dyDescent="0.25">
      <c r="C247" s="1"/>
      <c r="D247" s="2"/>
      <c r="AB247" s="2"/>
      <c r="AC247" s="1"/>
    </row>
    <row r="248" spans="3:29" x14ac:dyDescent="0.25">
      <c r="C248" s="1"/>
      <c r="D248" s="2"/>
      <c r="AB248" s="2"/>
      <c r="AC248" s="1"/>
    </row>
    <row r="249" spans="3:29" x14ac:dyDescent="0.25">
      <c r="C249" s="1"/>
      <c r="D249" s="2"/>
      <c r="AB249" s="2"/>
      <c r="AC249" s="1"/>
    </row>
    <row r="250" spans="3:29" x14ac:dyDescent="0.25">
      <c r="C250" s="1"/>
      <c r="D250" s="2"/>
      <c r="AB250" s="2"/>
      <c r="AC250" s="1"/>
    </row>
    <row r="251" spans="3:29" x14ac:dyDescent="0.25">
      <c r="C251" s="1"/>
      <c r="D251" s="2"/>
      <c r="AB251" s="2"/>
      <c r="AC251" s="1"/>
    </row>
    <row r="252" spans="3:29" x14ac:dyDescent="0.25">
      <c r="C252" s="1"/>
      <c r="D252" s="2"/>
      <c r="AB252" s="2"/>
      <c r="AC252" s="1"/>
    </row>
    <row r="253" spans="3:29" x14ac:dyDescent="0.25">
      <c r="C253" s="1"/>
      <c r="D253" s="2"/>
      <c r="AB253" s="2"/>
      <c r="AC253" s="1"/>
    </row>
    <row r="254" spans="3:29" x14ac:dyDescent="0.25">
      <c r="C254" s="1"/>
      <c r="D254" s="2"/>
      <c r="AB254" s="2"/>
      <c r="AC254" s="1"/>
    </row>
    <row r="255" spans="3:29" x14ac:dyDescent="0.25">
      <c r="C255" s="1"/>
      <c r="D255" s="2"/>
      <c r="AB255" s="2"/>
      <c r="AC255" s="1"/>
    </row>
    <row r="256" spans="3:29" x14ac:dyDescent="0.25">
      <c r="C256" s="1"/>
      <c r="D256" s="2"/>
      <c r="AB256" s="2"/>
      <c r="AC256" s="1"/>
    </row>
    <row r="257" spans="3:29" x14ac:dyDescent="0.25">
      <c r="C257" s="1"/>
      <c r="D257" s="2"/>
      <c r="AB257" s="2"/>
      <c r="AC257" s="1"/>
    </row>
    <row r="258" spans="3:29" x14ac:dyDescent="0.25">
      <c r="C258" s="1"/>
      <c r="D258" s="2"/>
      <c r="AB258" s="2"/>
      <c r="AC258" s="1"/>
    </row>
    <row r="259" spans="3:29" x14ac:dyDescent="0.25">
      <c r="C259" s="1"/>
      <c r="D259" s="2"/>
      <c r="AB259" s="2"/>
      <c r="AC259" s="1"/>
    </row>
    <row r="260" spans="3:29" x14ac:dyDescent="0.25">
      <c r="C260" s="1"/>
      <c r="D260" s="2"/>
      <c r="AB260" s="2"/>
      <c r="AC260" s="1"/>
    </row>
    <row r="261" spans="3:29" x14ac:dyDescent="0.25">
      <c r="C261" s="1"/>
      <c r="D261" s="2"/>
      <c r="AB261" s="2"/>
      <c r="AC261" s="1"/>
    </row>
    <row r="262" spans="3:29" x14ac:dyDescent="0.25">
      <c r="C262" s="1"/>
      <c r="D262" s="2"/>
      <c r="AB262" s="2"/>
      <c r="AC262" s="1"/>
    </row>
    <row r="263" spans="3:29" x14ac:dyDescent="0.25">
      <c r="C263" s="1"/>
      <c r="D263" s="2"/>
      <c r="AB263" s="2"/>
      <c r="AC263" s="1"/>
    </row>
    <row r="264" spans="3:29" x14ac:dyDescent="0.25">
      <c r="C264" s="1"/>
      <c r="D264" s="2"/>
      <c r="AB264" s="2"/>
      <c r="AC264" s="1"/>
    </row>
    <row r="265" spans="3:29" x14ac:dyDescent="0.25">
      <c r="C265" s="1"/>
      <c r="D265" s="2"/>
      <c r="AB265" s="2"/>
      <c r="AC265" s="1"/>
    </row>
    <row r="266" spans="3:29" x14ac:dyDescent="0.25">
      <c r="C266" s="1"/>
      <c r="D266" s="2"/>
      <c r="AB266" s="2"/>
      <c r="AC266" s="1"/>
    </row>
    <row r="267" spans="3:29" x14ac:dyDescent="0.25">
      <c r="C267" s="1"/>
      <c r="D267" s="2"/>
      <c r="AB267" s="2"/>
      <c r="AC267" s="1"/>
    </row>
    <row r="268" spans="3:29" x14ac:dyDescent="0.25">
      <c r="C268" s="1"/>
      <c r="D268" s="2"/>
      <c r="AB268" s="2"/>
      <c r="AC268" s="1"/>
    </row>
    <row r="269" spans="3:29" x14ac:dyDescent="0.25">
      <c r="C269" s="1"/>
      <c r="D269" s="2"/>
      <c r="AB269" s="2"/>
      <c r="AC269" s="1"/>
    </row>
    <row r="270" spans="3:29" x14ac:dyDescent="0.25">
      <c r="C270" s="1"/>
      <c r="D270" s="2"/>
      <c r="AB270" s="2"/>
      <c r="AC270" s="1"/>
    </row>
    <row r="271" spans="3:29" x14ac:dyDescent="0.25">
      <c r="C271" s="1"/>
      <c r="D271" s="2"/>
      <c r="AB271" s="2"/>
      <c r="AC271" s="1"/>
    </row>
    <row r="272" spans="3:29" x14ac:dyDescent="0.25">
      <c r="C272" s="1"/>
      <c r="D272" s="2"/>
      <c r="AB272" s="2"/>
      <c r="AC272" s="1"/>
    </row>
    <row r="273" spans="3:29" x14ac:dyDescent="0.25">
      <c r="C273" s="1"/>
      <c r="D273" s="2"/>
      <c r="AB273" s="2"/>
      <c r="AC273" s="1"/>
    </row>
    <row r="274" spans="3:29" x14ac:dyDescent="0.25">
      <c r="C274" s="1"/>
      <c r="D274" s="2"/>
      <c r="AB274" s="2"/>
      <c r="AC274" s="1"/>
    </row>
    <row r="275" spans="3:29" x14ac:dyDescent="0.25">
      <c r="C275" s="1"/>
      <c r="D275" s="2"/>
      <c r="AB275" s="2"/>
      <c r="AC275" s="1"/>
    </row>
    <row r="276" spans="3:29" x14ac:dyDescent="0.25">
      <c r="C276" s="1"/>
      <c r="D276" s="2"/>
      <c r="AB276" s="2"/>
      <c r="AC276" s="1"/>
    </row>
    <row r="277" spans="3:29" x14ac:dyDescent="0.25">
      <c r="C277" s="1"/>
      <c r="D277" s="2"/>
      <c r="AB277" s="2"/>
      <c r="AC277" s="1"/>
    </row>
    <row r="278" spans="3:29" x14ac:dyDescent="0.25">
      <c r="C278" s="1"/>
      <c r="D278" s="2"/>
      <c r="AB278" s="2"/>
      <c r="AC278" s="1"/>
    </row>
    <row r="279" spans="3:29" x14ac:dyDescent="0.25">
      <c r="C279" s="1"/>
      <c r="D279" s="2"/>
      <c r="AB279" s="2"/>
      <c r="AC279" s="1"/>
    </row>
    <row r="280" spans="3:29" x14ac:dyDescent="0.25">
      <c r="C280" s="1"/>
      <c r="D280" s="2"/>
      <c r="AB280" s="2"/>
      <c r="AC280" s="1"/>
    </row>
    <row r="281" spans="3:29" x14ac:dyDescent="0.25">
      <c r="C281" s="1"/>
      <c r="D281" s="2"/>
      <c r="AB281" s="2"/>
      <c r="AC281" s="1"/>
    </row>
    <row r="282" spans="3:29" x14ac:dyDescent="0.25">
      <c r="C282" s="1"/>
      <c r="D282" s="2"/>
      <c r="AB282" s="2"/>
      <c r="AC282" s="1"/>
    </row>
    <row r="283" spans="3:29" x14ac:dyDescent="0.25">
      <c r="C283" s="1"/>
      <c r="D283" s="2"/>
      <c r="AB283" s="2"/>
      <c r="AC283" s="1"/>
    </row>
    <row r="284" spans="3:29" x14ac:dyDescent="0.25">
      <c r="C284" s="1"/>
      <c r="D284" s="2"/>
      <c r="AB284" s="2"/>
      <c r="AC284" s="1"/>
    </row>
    <row r="285" spans="3:29" x14ac:dyDescent="0.25">
      <c r="C285" s="1"/>
      <c r="D285" s="2"/>
      <c r="AB285" s="2"/>
      <c r="AC285" s="1"/>
    </row>
    <row r="286" spans="3:29" x14ac:dyDescent="0.25">
      <c r="C286" s="1"/>
      <c r="D286" s="2"/>
      <c r="AB286" s="2"/>
      <c r="AC286" s="1"/>
    </row>
    <row r="287" spans="3:29" x14ac:dyDescent="0.25">
      <c r="C287" s="1"/>
      <c r="D287" s="2"/>
      <c r="AB287" s="2"/>
      <c r="AC287" s="1"/>
    </row>
    <row r="288" spans="3:29" x14ac:dyDescent="0.25">
      <c r="C288" s="1"/>
      <c r="D288" s="2"/>
      <c r="AB288" s="2"/>
      <c r="AC288" s="1"/>
    </row>
    <row r="289" spans="3:29" x14ac:dyDescent="0.25">
      <c r="C289" s="1"/>
      <c r="D289" s="2"/>
      <c r="AB289" s="2"/>
      <c r="AC289" s="1"/>
    </row>
    <row r="290" spans="3:29" x14ac:dyDescent="0.25">
      <c r="C290" s="1"/>
      <c r="D290" s="2"/>
      <c r="AB290" s="2"/>
      <c r="AC290" s="1"/>
    </row>
    <row r="291" spans="3:29" x14ac:dyDescent="0.25">
      <c r="C291" s="1"/>
      <c r="D291" s="2"/>
      <c r="AB291" s="2"/>
      <c r="AC291" s="1"/>
    </row>
    <row r="292" spans="3:29" x14ac:dyDescent="0.25">
      <c r="C292" s="1"/>
      <c r="D292" s="2"/>
      <c r="AB292" s="2"/>
      <c r="AC292" s="1"/>
    </row>
    <row r="293" spans="3:29" x14ac:dyDescent="0.25">
      <c r="C293" s="1"/>
      <c r="D293" s="2"/>
      <c r="AB293" s="2"/>
      <c r="AC293" s="1"/>
    </row>
    <row r="294" spans="3:29" x14ac:dyDescent="0.25">
      <c r="C294" s="1"/>
      <c r="D294" s="2"/>
      <c r="AB294" s="2"/>
      <c r="AC294" s="1"/>
    </row>
    <row r="295" spans="3:29" x14ac:dyDescent="0.25">
      <c r="C295" s="1"/>
      <c r="D295" s="2"/>
      <c r="AB295" s="2"/>
      <c r="AC295" s="1"/>
    </row>
    <row r="296" spans="3:29" x14ac:dyDescent="0.25">
      <c r="C296" s="1"/>
      <c r="D296" s="2"/>
      <c r="AB296" s="2"/>
      <c r="AC296" s="1"/>
    </row>
    <row r="297" spans="3:29" x14ac:dyDescent="0.25">
      <c r="C297" s="1"/>
      <c r="D297" s="2"/>
      <c r="AB297" s="2"/>
      <c r="AC297" s="1"/>
    </row>
    <row r="298" spans="3:29" x14ac:dyDescent="0.25">
      <c r="C298" s="1"/>
      <c r="D298" s="2"/>
      <c r="AB298" s="2"/>
      <c r="AC298" s="1"/>
    </row>
    <row r="299" spans="3:29" x14ac:dyDescent="0.25">
      <c r="C299" s="1"/>
      <c r="D299" s="2"/>
      <c r="AB299" s="2"/>
      <c r="AC299" s="1"/>
    </row>
    <row r="300" spans="3:29" x14ac:dyDescent="0.25">
      <c r="C300" s="1"/>
      <c r="D300" s="2"/>
      <c r="AB300" s="2"/>
      <c r="AC300" s="1"/>
    </row>
    <row r="301" spans="3:29" x14ac:dyDescent="0.25">
      <c r="C301" s="1"/>
      <c r="D301" s="2"/>
      <c r="AB301" s="2"/>
      <c r="AC301" s="1"/>
    </row>
    <row r="302" spans="3:29" x14ac:dyDescent="0.25">
      <c r="C302" s="1"/>
      <c r="D302" s="2"/>
      <c r="AB302" s="2"/>
      <c r="AC302" s="1"/>
    </row>
    <row r="303" spans="3:29" x14ac:dyDescent="0.25">
      <c r="C303" s="1"/>
      <c r="D303" s="2"/>
      <c r="AB303" s="2"/>
      <c r="AC303" s="1"/>
    </row>
    <row r="304" spans="3:29" x14ac:dyDescent="0.25">
      <c r="C304" s="1"/>
      <c r="D304" s="2"/>
      <c r="AB304" s="2"/>
      <c r="AC304" s="1"/>
    </row>
    <row r="305" spans="3:29" x14ac:dyDescent="0.25">
      <c r="C305" s="1"/>
      <c r="D305" s="2"/>
      <c r="AB305" s="2"/>
      <c r="AC305" s="1"/>
    </row>
    <row r="306" spans="3:29" x14ac:dyDescent="0.25">
      <c r="C306" s="1"/>
      <c r="D306" s="2"/>
      <c r="AB306" s="2"/>
      <c r="AC306" s="1"/>
    </row>
    <row r="307" spans="3:29" x14ac:dyDescent="0.25">
      <c r="C307" s="1"/>
      <c r="D307" s="2"/>
      <c r="AB307" s="2"/>
      <c r="AC307" s="1"/>
    </row>
    <row r="308" spans="3:29" x14ac:dyDescent="0.25">
      <c r="C308" s="1"/>
      <c r="D308" s="2"/>
      <c r="AB308" s="2"/>
      <c r="AC308" s="1"/>
    </row>
    <row r="309" spans="3:29" x14ac:dyDescent="0.25">
      <c r="C309" s="1"/>
      <c r="D309" s="2"/>
      <c r="AB309" s="2"/>
      <c r="AC309" s="1"/>
    </row>
    <row r="310" spans="3:29" x14ac:dyDescent="0.25">
      <c r="C310" s="1"/>
      <c r="D310" s="2"/>
      <c r="AB310" s="2"/>
      <c r="AC310" s="1"/>
    </row>
    <row r="311" spans="3:29" x14ac:dyDescent="0.25">
      <c r="C311" s="1"/>
      <c r="D311" s="2"/>
      <c r="AB311" s="2"/>
      <c r="AC311" s="1"/>
    </row>
    <row r="312" spans="3:29" x14ac:dyDescent="0.25">
      <c r="C312" s="1"/>
      <c r="D312" s="2"/>
      <c r="AB312" s="2"/>
      <c r="AC312" s="1"/>
    </row>
    <row r="313" spans="3:29" x14ac:dyDescent="0.25">
      <c r="C313" s="1"/>
      <c r="D313" s="2"/>
      <c r="AB313" s="2"/>
      <c r="AC313" s="1"/>
    </row>
    <row r="314" spans="3:29" x14ac:dyDescent="0.25">
      <c r="C314" s="1"/>
      <c r="D314" s="2"/>
      <c r="AB314" s="2"/>
      <c r="AC314" s="1"/>
    </row>
    <row r="315" spans="3:29" x14ac:dyDescent="0.25">
      <c r="C315" s="1"/>
      <c r="D315" s="2"/>
      <c r="AB315" s="2"/>
      <c r="AC315" s="1"/>
    </row>
    <row r="316" spans="3:29" x14ac:dyDescent="0.25">
      <c r="C316" s="1"/>
      <c r="D316" s="2"/>
      <c r="AB316" s="2"/>
      <c r="AC316" s="1"/>
    </row>
    <row r="317" spans="3:29" x14ac:dyDescent="0.25">
      <c r="C317" s="1"/>
      <c r="D317" s="2"/>
      <c r="AB317" s="2"/>
      <c r="AC317" s="1"/>
    </row>
    <row r="318" spans="3:29" x14ac:dyDescent="0.25">
      <c r="C318" s="1"/>
      <c r="D318" s="2"/>
      <c r="AB318" s="2"/>
      <c r="AC318" s="1"/>
    </row>
    <row r="319" spans="3:29" x14ac:dyDescent="0.25">
      <c r="C319" s="1"/>
      <c r="D319" s="2"/>
      <c r="AB319" s="2"/>
      <c r="AC319" s="1"/>
    </row>
    <row r="320" spans="3:29" x14ac:dyDescent="0.25">
      <c r="C320" s="1"/>
      <c r="D320" s="2"/>
      <c r="AB320" s="2"/>
      <c r="AC320" s="1"/>
    </row>
    <row r="321" spans="3:29" x14ac:dyDescent="0.25">
      <c r="C321" s="1"/>
      <c r="D321" s="2"/>
      <c r="AB321" s="2"/>
      <c r="AC321" s="1"/>
    </row>
  </sheetData>
  <printOptions headings="1" gridLines="1"/>
  <pageMargins left="0.7" right="0.7" top="0.75" bottom="0.75" header="0.3" footer="0.3"/>
  <pageSetup scale="90" orientation="landscape" verticalDpi="599" r:id="rId1"/>
  <headerFooter>
    <oddFooter>&amp;L&amp;Z&amp;F&amp;R&amp;A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H7"/>
  <sheetViews>
    <sheetView topLeftCell="BZ1" workbookViewId="0">
      <selection activeCell="CH1" sqref="CH1:CH2"/>
    </sheetView>
  </sheetViews>
  <sheetFormatPr defaultRowHeight="13.2" x14ac:dyDescent="0.25"/>
  <cols>
    <col min="1" max="1" width="9.6640625" bestFit="1" customWidth="1"/>
    <col min="2" max="2" width="8.109375" customWidth="1"/>
    <col min="3" max="3" width="9.33203125" bestFit="1" customWidth="1"/>
    <col min="4" max="4" width="8.6640625" customWidth="1"/>
    <col min="5" max="5" width="7.33203125" customWidth="1"/>
    <col min="6" max="6" width="7.77734375" customWidth="1"/>
    <col min="7" max="7" width="5.88671875" bestFit="1" customWidth="1"/>
    <col min="8" max="8" width="6.77734375" customWidth="1"/>
    <col min="10" max="10" width="5.77734375" customWidth="1"/>
    <col min="12" max="12" width="7.44140625" customWidth="1"/>
    <col min="13" max="13" width="8" customWidth="1"/>
    <col min="14" max="14" width="8.21875" customWidth="1"/>
    <col min="15" max="15" width="8.109375" customWidth="1"/>
    <col min="16" max="16" width="6.21875" customWidth="1"/>
    <col min="18" max="18" width="7" customWidth="1"/>
    <col min="19" max="19" width="8.109375" customWidth="1"/>
    <col min="20" max="20" width="8.21875" customWidth="1"/>
    <col min="21" max="21" width="6.33203125" customWidth="1"/>
    <col min="22" max="22" width="6.109375" customWidth="1"/>
    <col min="24" max="24" width="9.33203125" bestFit="1" customWidth="1"/>
    <col min="25" max="25" width="11" bestFit="1" customWidth="1"/>
    <col min="26" max="26" width="10.33203125" bestFit="1" customWidth="1"/>
    <col min="27" max="27" width="10.109375" bestFit="1" customWidth="1"/>
    <col min="28" max="28" width="10.33203125" customWidth="1"/>
    <col min="29" max="29" width="6.44140625" customWidth="1"/>
    <col min="32" max="32" width="8.77734375" customWidth="1"/>
    <col min="33" max="33" width="12.88671875" bestFit="1" customWidth="1"/>
    <col min="34" max="34" width="9.33203125" customWidth="1"/>
    <col min="36" max="36" width="10" bestFit="1" customWidth="1"/>
    <col min="37" max="37" width="9.21875" customWidth="1"/>
    <col min="40" max="40" width="10" bestFit="1" customWidth="1"/>
    <col min="42" max="42" width="10.6640625" customWidth="1"/>
    <col min="50" max="50" width="6.6640625" customWidth="1"/>
    <col min="51" max="51" width="8.33203125" customWidth="1"/>
    <col min="52" max="52" width="7.33203125" customWidth="1"/>
    <col min="53" max="53" width="9.21875" customWidth="1"/>
    <col min="54" max="54" width="8.44140625" customWidth="1"/>
    <col min="55" max="55" width="4.33203125" customWidth="1"/>
    <col min="56" max="56" width="3.77734375" customWidth="1"/>
    <col min="57" max="57" width="4.21875" customWidth="1"/>
    <col min="58" max="58" width="5.21875" customWidth="1"/>
    <col min="59" max="59" width="3.88671875" customWidth="1"/>
    <col min="60" max="70" width="3.33203125" customWidth="1"/>
    <col min="71" max="71" width="16.88671875" bestFit="1" customWidth="1"/>
    <col min="72" max="72" width="16.88671875" customWidth="1"/>
    <col min="73" max="73" width="9.109375" bestFit="1" customWidth="1"/>
    <col min="75" max="75" width="11.77734375" customWidth="1"/>
    <col min="76" max="76" width="7.5546875" customWidth="1"/>
    <col min="77" max="78" width="14.77734375" customWidth="1"/>
  </cols>
  <sheetData>
    <row r="1" spans="1:86" ht="72" x14ac:dyDescent="0.3">
      <c r="A1" s="3" t="s">
        <v>5</v>
      </c>
      <c r="B1" s="3" t="s">
        <v>6</v>
      </c>
      <c r="C1" s="4" t="s">
        <v>7</v>
      </c>
      <c r="D1" s="5" t="s">
        <v>8</v>
      </c>
      <c r="E1" s="3" t="s">
        <v>9</v>
      </c>
      <c r="F1" s="6" t="s">
        <v>10</v>
      </c>
      <c r="G1" s="6" t="s">
        <v>11</v>
      </c>
      <c r="H1" s="6" t="s">
        <v>12</v>
      </c>
      <c r="I1" s="6" t="s">
        <v>13</v>
      </c>
      <c r="J1" s="6" t="s">
        <v>14</v>
      </c>
      <c r="K1" s="6" t="s">
        <v>15</v>
      </c>
      <c r="L1" s="6" t="s">
        <v>16</v>
      </c>
      <c r="M1" s="6" t="s">
        <v>17</v>
      </c>
      <c r="N1" s="6" t="s">
        <v>18</v>
      </c>
      <c r="O1" s="6" t="s">
        <v>19</v>
      </c>
      <c r="P1" s="6" t="s">
        <v>20</v>
      </c>
      <c r="Q1" s="6" t="s">
        <v>21</v>
      </c>
      <c r="R1" s="6" t="s">
        <v>22</v>
      </c>
      <c r="S1" s="6" t="s">
        <v>23</v>
      </c>
      <c r="T1" s="6" t="s">
        <v>24</v>
      </c>
      <c r="U1" s="6" t="s">
        <v>25</v>
      </c>
      <c r="V1" s="6" t="s">
        <v>26</v>
      </c>
      <c r="W1" s="7" t="s">
        <v>27</v>
      </c>
      <c r="X1" s="8" t="s">
        <v>28</v>
      </c>
      <c r="Y1" s="6" t="s">
        <v>29</v>
      </c>
      <c r="Z1" s="6" t="s">
        <v>30</v>
      </c>
      <c r="AA1" s="6" t="s">
        <v>31</v>
      </c>
      <c r="AB1" s="6" t="s">
        <v>32</v>
      </c>
      <c r="AC1" s="6" t="s">
        <v>33</v>
      </c>
      <c r="AD1" s="6" t="s">
        <v>34</v>
      </c>
      <c r="AE1" s="6" t="s">
        <v>35</v>
      </c>
      <c r="AF1" s="6" t="s">
        <v>36</v>
      </c>
      <c r="AG1" s="6" t="s">
        <v>0</v>
      </c>
      <c r="AH1" s="6" t="s">
        <v>37</v>
      </c>
      <c r="AI1" s="6" t="s">
        <v>38</v>
      </c>
      <c r="AJ1" s="6" t="s">
        <v>39</v>
      </c>
      <c r="AK1" s="6" t="s">
        <v>40</v>
      </c>
      <c r="AL1" s="6" t="s">
        <v>41</v>
      </c>
      <c r="AM1" s="6" t="s">
        <v>42</v>
      </c>
      <c r="AN1" s="6" t="s">
        <v>43</v>
      </c>
      <c r="AO1" s="6" t="s">
        <v>44</v>
      </c>
      <c r="AP1" s="6" t="s">
        <v>45</v>
      </c>
      <c r="AQ1" s="6" t="s">
        <v>46</v>
      </c>
      <c r="AR1" s="6" t="s">
        <v>47</v>
      </c>
      <c r="AS1" s="6" t="s">
        <v>48</v>
      </c>
      <c r="AT1" s="6" t="s">
        <v>49</v>
      </c>
      <c r="AU1" s="6" t="s">
        <v>50</v>
      </c>
      <c r="AV1" s="6" t="s">
        <v>51</v>
      </c>
      <c r="AW1" s="6" t="s">
        <v>52</v>
      </c>
      <c r="AX1" s="6" t="s">
        <v>53</v>
      </c>
      <c r="AY1" s="6" t="s">
        <v>54</v>
      </c>
      <c r="AZ1" s="6" t="s">
        <v>55</v>
      </c>
      <c r="BA1" s="6" t="s">
        <v>56</v>
      </c>
      <c r="BB1" s="6" t="s">
        <v>57</v>
      </c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9" t="s">
        <v>58</v>
      </c>
      <c r="BT1" s="9" t="s">
        <v>59</v>
      </c>
      <c r="BU1" s="6" t="s">
        <v>60</v>
      </c>
      <c r="BV1" s="10" t="s">
        <v>61</v>
      </c>
      <c r="BW1" s="10" t="s">
        <v>62</v>
      </c>
      <c r="BX1" s="10" t="s">
        <v>63</v>
      </c>
      <c r="BY1" s="11" t="s">
        <v>64</v>
      </c>
      <c r="BZ1" s="11" t="s">
        <v>65</v>
      </c>
      <c r="CA1" s="17" t="s">
        <v>82</v>
      </c>
      <c r="CB1" s="17" t="s">
        <v>83</v>
      </c>
      <c r="CC1" s="17" t="s">
        <v>84</v>
      </c>
      <c r="CD1" s="17" t="s">
        <v>85</v>
      </c>
      <c r="CE1" s="17" t="s">
        <v>86</v>
      </c>
      <c r="CF1" s="17" t="s">
        <v>90</v>
      </c>
      <c r="CG1" s="17" t="s">
        <v>91</v>
      </c>
      <c r="CH1" s="17" t="s">
        <v>93</v>
      </c>
    </row>
    <row r="2" spans="1:86" x14ac:dyDescent="0.25">
      <c r="A2" t="s">
        <v>66</v>
      </c>
      <c r="B2" t="s">
        <v>6</v>
      </c>
      <c r="C2" s="1">
        <v>42177</v>
      </c>
      <c r="D2" s="2">
        <v>0.70751157407407417</v>
      </c>
      <c r="E2" t="s">
        <v>92</v>
      </c>
      <c r="F2" t="s">
        <v>1</v>
      </c>
      <c r="G2">
        <v>0</v>
      </c>
      <c r="H2">
        <v>248</v>
      </c>
      <c r="I2">
        <v>10500</v>
      </c>
      <c r="J2" t="s">
        <v>2</v>
      </c>
      <c r="K2">
        <v>10500</v>
      </c>
      <c r="L2">
        <v>0</v>
      </c>
      <c r="M2">
        <v>143</v>
      </c>
      <c r="N2" t="s">
        <v>2</v>
      </c>
      <c r="O2" t="s">
        <v>2</v>
      </c>
      <c r="P2" t="s">
        <v>3</v>
      </c>
      <c r="Q2">
        <v>80</v>
      </c>
      <c r="R2">
        <v>30</v>
      </c>
      <c r="S2">
        <v>5</v>
      </c>
      <c r="T2">
        <v>0</v>
      </c>
      <c r="U2">
        <v>50</v>
      </c>
      <c r="V2">
        <v>0</v>
      </c>
      <c r="W2" s="2">
        <v>0.99526620370370367</v>
      </c>
      <c r="X2" s="1">
        <v>42175</v>
      </c>
      <c r="Y2">
        <v>40876293</v>
      </c>
      <c r="Z2">
        <v>191352</v>
      </c>
      <c r="AA2">
        <v>3146095</v>
      </c>
      <c r="AB2">
        <v>5014</v>
      </c>
      <c r="AC2">
        <v>0</v>
      </c>
      <c r="AD2">
        <v>10481</v>
      </c>
      <c r="AE2">
        <v>7832</v>
      </c>
      <c r="AF2">
        <v>259</v>
      </c>
      <c r="AG2">
        <v>647753</v>
      </c>
      <c r="AH2">
        <v>11047</v>
      </c>
      <c r="AI2">
        <v>10764</v>
      </c>
      <c r="AJ2">
        <v>650820</v>
      </c>
      <c r="AK2">
        <v>9490</v>
      </c>
      <c r="AL2">
        <v>1939</v>
      </c>
      <c r="AM2">
        <v>20350</v>
      </c>
      <c r="AN2">
        <v>148755</v>
      </c>
      <c r="AO2">
        <v>45228</v>
      </c>
      <c r="AP2">
        <v>549397</v>
      </c>
      <c r="AQ2">
        <v>0</v>
      </c>
      <c r="AR2">
        <v>0</v>
      </c>
      <c r="AS2">
        <v>976924</v>
      </c>
      <c r="AT2">
        <v>1051</v>
      </c>
      <c r="AU2">
        <v>248</v>
      </c>
      <c r="AV2">
        <v>231</v>
      </c>
      <c r="AW2">
        <v>0</v>
      </c>
      <c r="AX2">
        <v>0</v>
      </c>
      <c r="AY2">
        <v>5405</v>
      </c>
      <c r="AZ2">
        <v>0</v>
      </c>
      <c r="BA2">
        <v>0</v>
      </c>
      <c r="BB2">
        <v>0</v>
      </c>
      <c r="BS2" s="12">
        <f>C2+D2</f>
        <v>42177.707511574074</v>
      </c>
      <c r="BT2" s="12">
        <f>X2+W2</f>
        <v>42175.995266203703</v>
      </c>
      <c r="BU2" s="13">
        <f>(BS2-BT2)</f>
        <v>1.7122453703705105</v>
      </c>
      <c r="BV2" s="14">
        <f>(24+(HOUR(BU2)))*3600+(MINUTE(BU2)*60)+(SECOND(BU2))</f>
        <v>147938</v>
      </c>
      <c r="BW2" s="14">
        <f>IF(G2&lt;80,K2*4096,IF(G2&lt;100,K2*32768,IF(G2&lt;120,K2*8192,IF(G2&lt;130,K2*16384,0))))</f>
        <v>43008000</v>
      </c>
      <c r="BX2" s="14">
        <f>BW2/(1024*1024)</f>
        <v>41.015625</v>
      </c>
      <c r="BY2" s="15">
        <f>I2/((Z2+AB2+AJ2+AM2+AP2)/BV2)</f>
        <v>1096.2755472559395</v>
      </c>
      <c r="BZ2" s="15">
        <f>MAX(BY2,(I2*(1-Q2/100)/(Z2+AB2)/BV2))</f>
        <v>1096.2755472559395</v>
      </c>
      <c r="CA2" t="str">
        <f>N2</f>
        <v>NO</v>
      </c>
      <c r="CB2">
        <f>AD2</f>
        <v>10481</v>
      </c>
      <c r="CC2">
        <f>AW2</f>
        <v>0</v>
      </c>
      <c r="CD2">
        <f>AC2</f>
        <v>0</v>
      </c>
      <c r="CE2">
        <f>AQ2</f>
        <v>0</v>
      </c>
      <c r="CF2">
        <f>Z2/BV2</f>
        <v>1.2934607741080724</v>
      </c>
      <c r="CG2" t="str">
        <f>IF(CF2&gt;2000,"YES","NO")</f>
        <v>NO</v>
      </c>
      <c r="CH2" t="str">
        <f>IF(CB2&gt;I2,"YES","NO")</f>
        <v>NO</v>
      </c>
    </row>
    <row r="5" spans="1:86" x14ac:dyDescent="0.25">
      <c r="BW5" t="s">
        <v>87</v>
      </c>
      <c r="BX5" s="14">
        <f>SUM(BX2:BX3)</f>
        <v>41.015625</v>
      </c>
    </row>
    <row r="6" spans="1:86" x14ac:dyDescent="0.25">
      <c r="BW6" t="s">
        <v>88</v>
      </c>
      <c r="BX6" s="14">
        <f>2*BX5</f>
        <v>82.03125</v>
      </c>
    </row>
    <row r="7" spans="1:86" x14ac:dyDescent="0.25">
      <c r="BW7" t="s">
        <v>89</v>
      </c>
      <c r="BX7" s="14">
        <f>3*BX5</f>
        <v>123.046875</v>
      </c>
    </row>
  </sheetData>
  <printOptions headings="1" gridLines="1"/>
  <pageMargins left="0.7" right="0.7" top="0.75" bottom="0.75" header="0.3" footer="0.3"/>
  <pageSetup orientation="landscape" r:id="rId1"/>
  <headerFooter>
    <oddFooter>&amp;L&amp;Z&amp;F&amp;R&amp;A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DB2 11 Sample1</vt:lpstr>
      <vt:lpstr>DB2 11 SimBP Sample</vt:lpstr>
      <vt:lpstr>DB2 10 Sample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mrader</dc:creator>
  <cp:lastModifiedBy>Judy Ruby-Brown</cp:lastModifiedBy>
  <cp:lastPrinted>2015-07-23T17:46:53Z</cp:lastPrinted>
  <dcterms:created xsi:type="dcterms:W3CDTF">2015-07-09T23:32:45Z</dcterms:created>
  <dcterms:modified xsi:type="dcterms:W3CDTF">2015-08-11T20:58:24Z</dcterms:modified>
</cp:coreProperties>
</file>